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kraina.VUTBR\Documents\formuláře\nové formuláře\konečná verze\verze 01032024\"/>
    </mc:Choice>
  </mc:AlternateContent>
  <xr:revisionPtr revIDLastSave="0" documentId="13_ncr:1_{15CBDF52-8A2E-4797-A135-9F8BD760049B}" xr6:coauthVersionLast="36" xr6:coauthVersionMax="36" xr10:uidLastSave="{00000000-0000-0000-0000-000000000000}"/>
  <bookViews>
    <workbookView xWindow="0" yWindow="0" windowWidth="23040" windowHeight="10740" xr2:uid="{00000000-000D-0000-FFFF-FFFF00000000}"/>
  </bookViews>
  <sheets>
    <sheet name="Vyúčtování" sheetId="3" r:id="rId1"/>
    <sheet name="číselník" sheetId="2" r:id="rId2"/>
  </sheets>
  <definedNames>
    <definedName name="_xlnm.Print_Area" localSheetId="0">Vyúčtování!$A$1:$M$67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3" l="1"/>
  <c r="C49" i="3" l="1"/>
  <c r="I49" i="3"/>
  <c r="G49" i="3"/>
  <c r="E49" i="3"/>
  <c r="M49" i="3"/>
  <c r="M39" i="3"/>
  <c r="M26" i="3" l="1"/>
  <c r="L26" i="3"/>
  <c r="K26" i="3"/>
  <c r="I26" i="3"/>
  <c r="O20" i="3" l="1"/>
  <c r="O21" i="3"/>
  <c r="O22" i="3"/>
  <c r="O23" i="3"/>
  <c r="O24" i="3"/>
  <c r="O25" i="3"/>
  <c r="O19" i="3"/>
  <c r="H50" i="3" l="1"/>
  <c r="K49" i="3"/>
  <c r="L52" i="3" l="1"/>
  <c r="K39" i="3"/>
  <c r="H40" i="3"/>
  <c r="C39" i="3"/>
  <c r="I39" i="3"/>
  <c r="G39" i="3"/>
  <c r="E39" i="3"/>
  <c r="L42" i="3" l="1"/>
  <c r="G21" i="3"/>
  <c r="J21" i="3"/>
  <c r="G22" i="3"/>
  <c r="J22" i="3"/>
  <c r="J23" i="3"/>
  <c r="J25" i="3"/>
  <c r="J20" i="3"/>
  <c r="G23" i="3" l="1"/>
  <c r="L46" i="3" l="1"/>
  <c r="L51" i="3" s="1"/>
  <c r="L53" i="3" s="1"/>
  <c r="L36" i="3"/>
  <c r="L41" i="3" s="1"/>
  <c r="L43" i="3" s="1"/>
  <c r="G25" i="3" l="1"/>
  <c r="G24" i="3"/>
  <c r="J24" i="3" s="1"/>
  <c r="G20" i="3"/>
  <c r="G19" i="3"/>
  <c r="G26" i="3" l="1"/>
  <c r="J19" i="3"/>
  <c r="J26" i="3" s="1"/>
  <c r="M54" i="3"/>
  <c r="A5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Kraina Radomír (38205)</author>
  </authors>
  <commentList>
    <comment ref="A17" authorId="0" shapeId="0" xr:uid="{38A6858D-46CA-442C-8176-16232A6B9723}">
      <text>
        <r>
          <rPr>
            <b/>
            <sz val="9"/>
            <color indexed="81"/>
            <rFont val="Tahoma"/>
            <family val="2"/>
            <charset val="238"/>
          </rPr>
          <t>Kraina Radomír (38205):</t>
        </r>
        <r>
          <rPr>
            <sz val="9"/>
            <color indexed="81"/>
            <rFont val="Tahoma"/>
            <family val="2"/>
            <charset val="238"/>
          </rPr>
          <t xml:space="preserve">
DD.MM.RRR</t>
        </r>
      </text>
    </comment>
    <comment ref="E17" authorId="0" shapeId="0" xr:uid="{BF245281-404B-4CBB-958C-7F8BFD9E76E1}">
      <text>
        <r>
          <rPr>
            <b/>
            <sz val="9"/>
            <color indexed="81"/>
            <rFont val="Tahoma"/>
            <family val="2"/>
            <charset val="238"/>
          </rPr>
          <t>Kraina Radomír (38205):</t>
        </r>
        <r>
          <rPr>
            <sz val="9"/>
            <color indexed="81"/>
            <rFont val="Tahoma"/>
            <family val="2"/>
            <charset val="238"/>
          </rPr>
          <t xml:space="preserve">
poskytuje se po max. 6 hod. práce v rozsahu min. půl hod.</t>
        </r>
      </text>
    </comment>
    <comment ref="C18" authorId="0" shapeId="0" xr:uid="{D7870B64-0F0A-4279-B0B8-FC8E5B06DBAB}">
      <text>
        <r>
          <rPr>
            <b/>
            <sz val="9"/>
            <color indexed="81"/>
            <rFont val="Tahoma"/>
            <family val="2"/>
            <charset val="238"/>
          </rPr>
          <t>Kraina Radomír (38205):</t>
        </r>
        <r>
          <rPr>
            <sz val="9"/>
            <color indexed="81"/>
            <rFont val="Tahoma"/>
            <family val="2"/>
            <charset val="238"/>
          </rPr>
          <t xml:space="preserve">
čas hh:mm</t>
        </r>
      </text>
    </comment>
    <comment ref="D18" authorId="0" shapeId="0" xr:uid="{94B5FB6B-DC4C-48B4-8947-DED01F38AD29}">
      <text>
        <r>
          <rPr>
            <b/>
            <sz val="9"/>
            <color indexed="81"/>
            <rFont val="Tahoma"/>
            <family val="2"/>
            <charset val="238"/>
          </rPr>
          <t>Kraina Radomír (38205):</t>
        </r>
        <r>
          <rPr>
            <sz val="9"/>
            <color indexed="81"/>
            <rFont val="Tahoma"/>
            <family val="2"/>
            <charset val="238"/>
          </rPr>
          <t xml:space="preserve">
čas hh:mm</t>
        </r>
      </text>
    </comment>
    <comment ref="E18" authorId="0" shapeId="0" xr:uid="{16F5E97B-5E22-46C3-83D0-6F6209B4B829}">
      <text>
        <r>
          <rPr>
            <b/>
            <sz val="9"/>
            <color indexed="81"/>
            <rFont val="Tahoma"/>
            <family val="2"/>
            <charset val="238"/>
          </rPr>
          <t>Kraina Radomír (38205):</t>
        </r>
        <r>
          <rPr>
            <sz val="9"/>
            <color indexed="81"/>
            <rFont val="Tahoma"/>
            <family val="2"/>
            <charset val="238"/>
          </rPr>
          <t xml:space="preserve">
čas hh:mm</t>
        </r>
      </text>
    </comment>
    <comment ref="F18" authorId="0" shapeId="0" xr:uid="{36A96937-0CFC-4ADA-914F-4722451E1045}">
      <text>
        <r>
          <rPr>
            <b/>
            <sz val="9"/>
            <color indexed="81"/>
            <rFont val="Tahoma"/>
            <family val="2"/>
            <charset val="238"/>
          </rPr>
          <t>Kraina Radomír (38205):</t>
        </r>
        <r>
          <rPr>
            <sz val="9"/>
            <color indexed="81"/>
            <rFont val="Tahoma"/>
            <family val="2"/>
            <charset val="238"/>
          </rPr>
          <t xml:space="preserve">
čas hh:mm</t>
        </r>
      </text>
    </comment>
    <comment ref="M38" authorId="0" shapeId="0" xr:uid="{A4D7140F-28ED-43A6-B557-0CB6441524DF}">
      <text>
        <r>
          <rPr>
            <b/>
            <sz val="9"/>
            <color indexed="81"/>
            <rFont val="Tahoma"/>
            <family val="2"/>
            <charset val="238"/>
          </rPr>
          <t>Kraina Radomír (38205):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48" authorId="0" shapeId="0" xr:uid="{5014D577-2474-4A3B-AE0D-3D106AA3DFB9}">
      <text>
        <r>
          <rPr>
            <b/>
            <sz val="9"/>
            <color indexed="81"/>
            <rFont val="Tahoma"/>
            <family val="2"/>
            <charset val="238"/>
          </rPr>
          <t>Kraina Radomír (38205):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<sst xmlns="http://schemas.openxmlformats.org/spreadsheetml/2006/main" count="106" uniqueCount="82">
  <si>
    <t>Jméno, příjmení, titul:</t>
  </si>
  <si>
    <t>Osobní číslo:</t>
  </si>
  <si>
    <t>Financování dohody</t>
  </si>
  <si>
    <t>* nehodící se škrtněte</t>
  </si>
  <si>
    <t>datum, jméno, podpis</t>
  </si>
  <si>
    <t>NS / SPP Prvek*</t>
  </si>
  <si>
    <t>Pracovník PaM na HS</t>
  </si>
  <si>
    <t>Dohoda o provedení práce / Dohoda o pracovní činnosti*</t>
  </si>
  <si>
    <t>Čj.:</t>
  </si>
  <si>
    <t>Výkaz o práci a vyúčtování</t>
  </si>
  <si>
    <t>Popis vykonané práce:</t>
  </si>
  <si>
    <t>ze dne:</t>
  </si>
  <si>
    <t>Práci převzal:</t>
  </si>
  <si>
    <t>čj. dohody:</t>
  </si>
  <si>
    <t>Mzdová účetní</t>
  </si>
  <si>
    <t>datum, podpis</t>
  </si>
  <si>
    <t>Číslo bankovního účtu:**</t>
  </si>
  <si>
    <t>** vyplňuje se v případě, že došlo ke změně</t>
  </si>
  <si>
    <t>Fakulta/součást</t>
  </si>
  <si>
    <t>11 Fakulta výtvarných umění</t>
  </si>
  <si>
    <t>12 Fakulta stavební</t>
  </si>
  <si>
    <t>13 Fakulta strojního inženýrství</t>
  </si>
  <si>
    <t>15 Fakulta architektury</t>
  </si>
  <si>
    <t>16 Fakulta chemická</t>
  </si>
  <si>
    <t>17 Fakulta podnikatelská</t>
  </si>
  <si>
    <t>18 Fakulta elektrotechniky a komunikaních technologií</t>
  </si>
  <si>
    <t>50 Centrum sportovních aktivit</t>
  </si>
  <si>
    <t>60 Institut celoživotního vzdělávání</t>
  </si>
  <si>
    <t>61 Ústav soudního inženýrství</t>
  </si>
  <si>
    <t>62 Středoevropský technologický institut</t>
  </si>
  <si>
    <t>70 Centrum výpoč. a inform.služeb</t>
  </si>
  <si>
    <t>72 Ústřední knihovna</t>
  </si>
  <si>
    <t>74 Nakladatelství VUTIUM</t>
  </si>
  <si>
    <t>80 Koleje a menzy v Brně</t>
  </si>
  <si>
    <t>90 Rektorát</t>
  </si>
  <si>
    <t>Celkem</t>
  </si>
  <si>
    <t>Počet odpracovaných hodin:</t>
  </si>
  <si>
    <t>Zdroj (zakázka)</t>
  </si>
  <si>
    <t>Součást:</t>
  </si>
  <si>
    <t>Pracoviště
(číslo - název):</t>
  </si>
  <si>
    <t>Příkazce operace:</t>
  </si>
  <si>
    <t>Zaměstnanec</t>
  </si>
  <si>
    <t>14 Fakulta informačních technologií</t>
  </si>
  <si>
    <t>Odměna v Kč / hod.:</t>
  </si>
  <si>
    <t>od</t>
  </si>
  <si>
    <t>Součet hodin</t>
  </si>
  <si>
    <t>Výkon práce</t>
  </si>
  <si>
    <t>Přestávka</t>
  </si>
  <si>
    <t>do</t>
  </si>
  <si>
    <t>Datum</t>
  </si>
  <si>
    <t xml:space="preserve">od
</t>
  </si>
  <si>
    <t>Práce odvedena v období:</t>
  </si>
  <si>
    <t>Částka v  Kč:</t>
  </si>
  <si>
    <t>Nadřízený zaměstnanec</t>
  </si>
  <si>
    <t>Celková částka za odpracované hodiny v Kč:</t>
  </si>
  <si>
    <t>Evidence odpracované doby</t>
  </si>
  <si>
    <t>Dovolená</t>
  </si>
  <si>
    <t>Počet hodin:</t>
  </si>
  <si>
    <t>Ve svátek</t>
  </si>
  <si>
    <t>V noci</t>
  </si>
  <si>
    <t>Ve ztíženém pracovním prostředí</t>
  </si>
  <si>
    <t>V SO+NE</t>
  </si>
  <si>
    <t>ANO</t>
  </si>
  <si>
    <t>NE</t>
  </si>
  <si>
    <t>Odpracované hodiny</t>
  </si>
  <si>
    <t>Čerpaná dovolená</t>
  </si>
  <si>
    <t>Proplacená dovolená v hodinách:</t>
  </si>
  <si>
    <t>Příplatek za práci v SO+NE</t>
  </si>
  <si>
    <t>Příplatek za práci ve svátek</t>
  </si>
  <si>
    <t>Příplatek za práci v noci</t>
  </si>
  <si>
    <t>Příplatek za práci ve ztíženém pracovním prostředí</t>
  </si>
  <si>
    <t>Počet odpracovaných dní:</t>
  </si>
  <si>
    <t>Částka v Kč***:</t>
  </si>
  <si>
    <r>
      <t>Částka v Kč</t>
    </r>
    <r>
      <rPr>
        <sz val="12"/>
        <color theme="1"/>
        <rFont val="Calibri"/>
        <family val="2"/>
        <charset val="238"/>
        <scheme val="minor"/>
      </rPr>
      <t>***</t>
    </r>
    <r>
      <rPr>
        <sz val="13"/>
        <color theme="1"/>
        <rFont val="Calibri"/>
        <family val="2"/>
        <charset val="238"/>
        <scheme val="minor"/>
      </rPr>
      <t>:</t>
    </r>
  </si>
  <si>
    <r>
      <t xml:space="preserve">Celkem v Kč </t>
    </r>
    <r>
      <rPr>
        <sz val="12"/>
        <rFont val="Calibri"/>
        <family val="2"/>
        <charset val="238"/>
        <scheme val="minor"/>
      </rPr>
      <t>***</t>
    </r>
  </si>
  <si>
    <t>Celková částka z daného zdroje financování v Kč***:</t>
  </si>
  <si>
    <t xml:space="preserve"> datum, jméno, podpis</t>
  </si>
  <si>
    <t>*** částka je vypočtena s pravděpodobného průměrného výdělku, výsledná hodnota bude stanovena v závislosti na skutečné výši průměrného hodinového výdělku</t>
  </si>
  <si>
    <t>Náhrada mzdy</t>
  </si>
  <si>
    <t>Celková částka za příplatky, dovolenou a náhradu v Kč***:</t>
  </si>
  <si>
    <t>Náhrada mzdy: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</si>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</sst>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#,##0.0000000000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4" borderId="0" xfId="0" applyFill="1"/>
    <xf numFmtId="0" fontId="0" fillId="4" borderId="0" xfId="0" applyFill="1" applyAlignment="1" applyProtection="1">
      <alignment vertical="center"/>
    </xf>
    <xf numFmtId="0" fontId="0" fillId="4" borderId="0" xfId="0" applyFill="1" applyProtection="1">
      <protection locked="0"/>
    </xf>
    <xf numFmtId="0" fontId="7" fillId="4" borderId="0" xfId="0" applyFont="1" applyFill="1" applyAlignment="1" applyProtection="1">
      <alignment horizontal="right" vertical="center"/>
    </xf>
    <xf numFmtId="0" fontId="7" fillId="4" borderId="0" xfId="0" applyFont="1" applyFill="1" applyAlignment="1" applyProtection="1">
      <alignment vertical="top"/>
      <protection locked="0"/>
    </xf>
    <xf numFmtId="0" fontId="2" fillId="4" borderId="0" xfId="0" applyFont="1" applyFill="1" applyAlignment="1"/>
    <xf numFmtId="0" fontId="0" fillId="4" borderId="0" xfId="0" applyFont="1" applyFill="1" applyBorder="1" applyAlignment="1" applyProtection="1">
      <alignment wrapText="1"/>
      <protection locked="0"/>
    </xf>
    <xf numFmtId="0" fontId="3" fillId="4" borderId="0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alignment vertical="top"/>
      <protection locked="0"/>
    </xf>
    <xf numFmtId="0" fontId="5" fillId="4" borderId="0" xfId="0" applyFont="1" applyFill="1" applyBorder="1" applyAlignment="1" applyProtection="1"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4" borderId="0" xfId="0" applyFill="1" applyBorder="1"/>
    <xf numFmtId="0" fontId="9" fillId="4" borderId="0" xfId="0" applyFont="1" applyFill="1"/>
    <xf numFmtId="0" fontId="2" fillId="4" borderId="0" xfId="0" applyFont="1" applyFill="1" applyAlignment="1" applyProtection="1">
      <alignment horizontal="center"/>
      <protection locked="0"/>
    </xf>
    <xf numFmtId="0" fontId="12" fillId="4" borderId="0" xfId="0" applyFont="1" applyFill="1" applyBorder="1" applyAlignment="1"/>
    <xf numFmtId="4" fontId="13" fillId="4" borderId="0" xfId="0" applyNumberFormat="1" applyFont="1" applyFill="1" applyBorder="1" applyAlignment="1"/>
    <xf numFmtId="0" fontId="12" fillId="3" borderId="34" xfId="0" applyFont="1" applyFill="1" applyBorder="1" applyAlignment="1"/>
    <xf numFmtId="0" fontId="13" fillId="3" borderId="33" xfId="0" applyFont="1" applyFill="1" applyBorder="1" applyAlignment="1"/>
    <xf numFmtId="0" fontId="5" fillId="4" borderId="0" xfId="0" applyFont="1" applyFill="1" applyBorder="1" applyAlignment="1" applyProtection="1">
      <alignment vertical="top"/>
      <protection locked="0"/>
    </xf>
    <xf numFmtId="4" fontId="0" fillId="4" borderId="0" xfId="0" applyNumberFormat="1" applyFill="1"/>
    <xf numFmtId="2" fontId="0" fillId="4" borderId="0" xfId="0" applyNumberFormat="1" applyFill="1"/>
    <xf numFmtId="165" fontId="0" fillId="4" borderId="0" xfId="0" applyNumberFormat="1" applyFill="1"/>
    <xf numFmtId="0" fontId="3" fillId="4" borderId="0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</xf>
    <xf numFmtId="0" fontId="2" fillId="2" borderId="5" xfId="0" applyFont="1" applyFill="1" applyBorder="1" applyAlignment="1" applyProtection="1">
      <alignment horizontal="center" vertical="top"/>
    </xf>
    <xf numFmtId="0" fontId="2" fillId="2" borderId="22" xfId="0" applyFont="1" applyFill="1" applyBorder="1" applyAlignment="1" applyProtection="1">
      <alignment horizontal="center" vertical="top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>
      <alignment horizontal="right" vertical="center"/>
    </xf>
    <xf numFmtId="164" fontId="15" fillId="0" borderId="31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26" xfId="0" applyNumberFormat="1" applyFont="1" applyFill="1" applyBorder="1" applyAlignment="1" applyProtection="1">
      <alignment horizontal="left" vertical="center" wrapText="1"/>
      <protection locked="0"/>
    </xf>
    <xf numFmtId="2" fontId="15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15" fillId="3" borderId="7" xfId="0" applyNumberFormat="1" applyFont="1" applyFill="1" applyBorder="1" applyAlignment="1" applyProtection="1">
      <alignment horizontal="center" vertical="center" wrapText="1"/>
    </xf>
    <xf numFmtId="2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24" xfId="0" applyNumberFormat="1" applyFont="1" applyFill="1" applyBorder="1" applyAlignment="1" applyProtection="1">
      <alignment horizontal="left" vertical="center" wrapText="1"/>
      <protection locked="0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3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Fill="1" applyBorder="1" applyAlignment="1" applyProtection="1">
      <alignment horizontal="center" vertical="center" wrapText="1"/>
      <protection locked="0"/>
    </xf>
    <xf numFmtId="164" fontId="15" fillId="0" borderId="40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42" xfId="0" applyNumberFormat="1" applyFont="1" applyFill="1" applyBorder="1" applyAlignment="1" applyProtection="1">
      <alignment horizontal="left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42" xfId="0" applyFont="1" applyFill="1" applyBorder="1" applyAlignment="1" applyProtection="1">
      <alignment horizontal="center" vertical="center" wrapText="1"/>
      <protection locked="0"/>
    </xf>
    <xf numFmtId="2" fontId="16" fillId="3" borderId="9" xfId="0" applyNumberFormat="1" applyFont="1" applyFill="1" applyBorder="1" applyAlignment="1" applyProtection="1">
      <alignment horizontal="center" vertical="center" wrapText="1"/>
    </xf>
    <xf numFmtId="2" fontId="16" fillId="3" borderId="10" xfId="0" applyNumberFormat="1" applyFont="1" applyFill="1" applyBorder="1" applyAlignment="1" applyProtection="1">
      <alignment horizontal="center" vertical="center" wrapText="1"/>
    </xf>
    <xf numFmtId="4" fontId="15" fillId="2" borderId="26" xfId="0" applyNumberFormat="1" applyFont="1" applyFill="1" applyBorder="1" applyAlignment="1" applyProtection="1">
      <alignment horizontal="center" vertical="center" wrapText="1"/>
    </xf>
    <xf numFmtId="0" fontId="0" fillId="3" borderId="34" xfId="0" applyFill="1" applyBorder="1" applyAlignment="1">
      <alignment vertical="center"/>
    </xf>
    <xf numFmtId="0" fontId="18" fillId="2" borderId="34" xfId="0" applyFont="1" applyFill="1" applyBorder="1" applyAlignment="1">
      <alignment horizontal="right" vertical="center" wrapText="1"/>
    </xf>
    <xf numFmtId="0" fontId="0" fillId="2" borderId="49" xfId="0" applyFill="1" applyBorder="1" applyAlignment="1">
      <alignment vertical="center"/>
    </xf>
    <xf numFmtId="4" fontId="20" fillId="3" borderId="42" xfId="0" applyNumberFormat="1" applyFont="1" applyFill="1" applyBorder="1" applyAlignment="1" applyProtection="1">
      <alignment horizontal="center" vertical="center" wrapText="1"/>
    </xf>
    <xf numFmtId="2" fontId="19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21" fillId="3" borderId="49" xfId="0" applyNumberFormat="1" applyFont="1" applyFill="1" applyBorder="1" applyAlignment="1">
      <alignment wrapText="1"/>
    </xf>
    <xf numFmtId="4" fontId="20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10" xfId="0" applyFont="1" applyFill="1" applyBorder="1" applyAlignment="1">
      <alignment horizontal="center" vertical="center"/>
    </xf>
    <xf numFmtId="0" fontId="0" fillId="0" borderId="0" xfId="0" applyNumberFormat="1" applyFont="1" applyBorder="1" applyAlignment="1" applyProtection="1">
      <alignment horizontal="center" vertical="top" wrapText="1"/>
      <protection locked="0"/>
    </xf>
    <xf numFmtId="0" fontId="0" fillId="0" borderId="46" xfId="0" applyNumberFormat="1" applyFont="1" applyBorder="1" applyAlignment="1" applyProtection="1">
      <alignment horizontal="center" vertical="top" wrapText="1"/>
      <protection locked="0"/>
    </xf>
    <xf numFmtId="0" fontId="15" fillId="2" borderId="27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horizontal="left" vertical="center"/>
    </xf>
    <xf numFmtId="4" fontId="20" fillId="0" borderId="36" xfId="0" applyNumberFormat="1" applyFont="1" applyFill="1" applyBorder="1" applyAlignment="1" applyProtection="1">
      <alignment horizontal="center" vertical="center"/>
      <protection locked="0"/>
    </xf>
    <xf numFmtId="4" fontId="20" fillId="0" borderId="28" xfId="0" applyNumberFormat="1" applyFont="1" applyFill="1" applyBorder="1" applyAlignment="1" applyProtection="1">
      <alignment horizontal="center" vertical="center"/>
      <protection locked="0"/>
    </xf>
    <xf numFmtId="4" fontId="20" fillId="3" borderId="5" xfId="0" applyNumberFormat="1" applyFont="1" applyFill="1" applyBorder="1" applyAlignment="1" applyProtection="1">
      <alignment horizontal="center" vertical="center" wrapText="1"/>
    </xf>
    <xf numFmtId="4" fontId="15" fillId="2" borderId="36" xfId="0" applyNumberFormat="1" applyFont="1" applyFill="1" applyBorder="1" applyAlignment="1" applyProtection="1">
      <alignment horizontal="right" vertical="center" wrapText="1"/>
    </xf>
    <xf numFmtId="4" fontId="15" fillId="2" borderId="29" xfId="0" applyNumberFormat="1" applyFont="1" applyFill="1" applyBorder="1" applyAlignment="1" applyProtection="1">
      <alignment horizontal="right" vertical="center" wrapText="1"/>
    </xf>
    <xf numFmtId="4" fontId="20" fillId="3" borderId="36" xfId="0" applyNumberFormat="1" applyFont="1" applyFill="1" applyBorder="1" applyAlignment="1" applyProtection="1">
      <alignment horizontal="center" vertical="center" wrapText="1"/>
    </xf>
    <xf numFmtId="4" fontId="20" fillId="3" borderId="28" xfId="0" applyNumberFormat="1" applyFont="1" applyFill="1" applyBorder="1" applyAlignment="1" applyProtection="1">
      <alignment horizontal="center" vertical="center" wrapText="1"/>
    </xf>
    <xf numFmtId="4" fontId="14" fillId="2" borderId="36" xfId="0" applyNumberFormat="1" applyFont="1" applyFill="1" applyBorder="1" applyAlignment="1" applyProtection="1">
      <alignment horizontal="center" vertical="center" wrapText="1"/>
    </xf>
    <xf numFmtId="4" fontId="14" fillId="2" borderId="29" xfId="0" applyNumberFormat="1" applyFont="1" applyFill="1" applyBorder="1" applyAlignment="1" applyProtection="1">
      <alignment horizontal="center" vertical="center" wrapText="1"/>
    </xf>
    <xf numFmtId="4" fontId="14" fillId="2" borderId="60" xfId="0" applyNumberFormat="1" applyFont="1" applyFill="1" applyBorder="1" applyAlignment="1" applyProtection="1">
      <alignment horizontal="center" vertical="center" wrapText="1"/>
    </xf>
    <xf numFmtId="4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0" fillId="3" borderId="18" xfId="0" applyNumberFormat="1" applyFont="1" applyFill="1" applyBorder="1" applyAlignment="1" applyProtection="1">
      <alignment horizontal="right" vertical="center" wrapText="1"/>
    </xf>
    <xf numFmtId="4" fontId="20" fillId="3" borderId="21" xfId="0" applyNumberFormat="1" applyFont="1" applyFill="1" applyBorder="1" applyAlignment="1" applyProtection="1">
      <alignment horizontal="right" vertical="center" wrapText="1"/>
    </xf>
    <xf numFmtId="49" fontId="20" fillId="0" borderId="41" xfId="0" applyNumberFormat="1" applyFont="1" applyBorder="1" applyAlignment="1" applyProtection="1">
      <alignment horizontal="center" vertical="center"/>
      <protection locked="0"/>
    </xf>
    <xf numFmtId="49" fontId="20" fillId="0" borderId="11" xfId="0" applyNumberFormat="1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center" vertical="center"/>
      <protection locked="0"/>
    </xf>
    <xf numFmtId="4" fontId="20" fillId="3" borderId="0" xfId="0" applyNumberFormat="1" applyFont="1" applyFill="1" applyBorder="1" applyAlignment="1" applyProtection="1">
      <alignment horizontal="right" vertical="center" wrapText="1"/>
    </xf>
    <xf numFmtId="4" fontId="20" fillId="3" borderId="51" xfId="0" applyNumberFormat="1" applyFont="1" applyFill="1" applyBorder="1" applyAlignment="1" applyProtection="1">
      <alignment horizontal="right" vertical="center" wrapText="1"/>
    </xf>
    <xf numFmtId="4" fontId="15" fillId="2" borderId="50" xfId="0" applyNumberFormat="1" applyFont="1" applyFill="1" applyBorder="1" applyAlignment="1" applyProtection="1">
      <alignment horizontal="left" vertical="center" wrapText="1" indent="2"/>
    </xf>
    <xf numFmtId="4" fontId="15" fillId="2" borderId="0" xfId="0" applyNumberFormat="1" applyFont="1" applyFill="1" applyBorder="1" applyAlignment="1" applyProtection="1">
      <alignment horizontal="left" vertical="center" wrapText="1" indent="2"/>
    </xf>
    <xf numFmtId="4" fontId="15" fillId="2" borderId="46" xfId="0" applyNumberFormat="1" applyFont="1" applyFill="1" applyBorder="1" applyAlignment="1" applyProtection="1">
      <alignment horizontal="left" vertical="center" wrapText="1" indent="2"/>
    </xf>
    <xf numFmtId="0" fontId="8" fillId="2" borderId="43" xfId="0" applyNumberFormat="1" applyFont="1" applyFill="1" applyBorder="1" applyAlignment="1" applyProtection="1">
      <alignment horizontal="center" vertical="center" wrapText="1"/>
    </xf>
    <xf numFmtId="0" fontId="8" fillId="2" borderId="30" xfId="0" applyNumberFormat="1" applyFont="1" applyFill="1" applyBorder="1" applyAlignment="1" applyProtection="1">
      <alignment horizontal="center" vertical="center" wrapText="1"/>
    </xf>
    <xf numFmtId="0" fontId="8" fillId="2" borderId="45" xfId="0" applyNumberFormat="1" applyFont="1" applyFill="1" applyBorder="1" applyAlignment="1" applyProtection="1">
      <alignment horizontal="center" vertical="center" wrapText="1"/>
    </xf>
    <xf numFmtId="0" fontId="8" fillId="2" borderId="46" xfId="0" applyNumberFormat="1" applyFont="1" applyFill="1" applyBorder="1" applyAlignment="1" applyProtection="1">
      <alignment horizontal="center" vertical="center" wrapText="1"/>
    </xf>
    <xf numFmtId="0" fontId="15" fillId="2" borderId="41" xfId="0" applyFont="1" applyFill="1" applyBorder="1" applyAlignment="1" applyProtection="1">
      <alignment horizontal="left" vertical="center"/>
    </xf>
    <xf numFmtId="0" fontId="15" fillId="2" borderId="12" xfId="0" applyFont="1" applyFill="1" applyBorder="1" applyAlignment="1" applyProtection="1">
      <alignment horizontal="left" vertical="center"/>
    </xf>
    <xf numFmtId="0" fontId="15" fillId="2" borderId="59" xfId="0" applyFont="1" applyFill="1" applyBorder="1" applyAlignment="1" applyProtection="1">
      <alignment horizontal="left" vertical="center"/>
    </xf>
    <xf numFmtId="0" fontId="15" fillId="2" borderId="56" xfId="0" applyFont="1" applyFill="1" applyBorder="1" applyAlignment="1" applyProtection="1">
      <alignment horizontal="left" vertical="center"/>
    </xf>
    <xf numFmtId="0" fontId="14" fillId="0" borderId="37" xfId="0" applyFont="1" applyFill="1" applyBorder="1" applyAlignment="1" applyProtection="1">
      <alignment horizontal="center" vertical="center"/>
      <protection locked="0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4" fillId="0" borderId="47" xfId="0" applyFont="1" applyFill="1" applyBorder="1" applyAlignment="1" applyProtection="1">
      <alignment horizontal="center" vertical="center"/>
      <protection locked="0"/>
    </xf>
    <xf numFmtId="0" fontId="14" fillId="0" borderId="38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 vertical="top" wrapText="1"/>
      <protection locked="0"/>
    </xf>
    <xf numFmtId="0" fontId="7" fillId="4" borderId="0" xfId="0" applyFont="1" applyFill="1" applyBorder="1" applyAlignment="1" applyProtection="1">
      <alignment horizontal="left" vertical="top"/>
      <protection locked="0"/>
    </xf>
    <xf numFmtId="0" fontId="13" fillId="4" borderId="0" xfId="0" applyFont="1" applyFill="1" applyBorder="1" applyAlignment="1" applyProtection="1">
      <alignment horizontal="center"/>
      <protection locked="0"/>
    </xf>
    <xf numFmtId="0" fontId="13" fillId="4" borderId="6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center" vertical="top"/>
      <protection locked="0"/>
    </xf>
    <xf numFmtId="0" fontId="15" fillId="2" borderId="43" xfId="0" applyFont="1" applyFill="1" applyBorder="1" applyAlignment="1">
      <alignment horizontal="left" vertical="center"/>
    </xf>
    <xf numFmtId="0" fontId="15" fillId="2" borderId="30" xfId="0" applyFont="1" applyFill="1" applyBorder="1" applyAlignment="1">
      <alignment horizontal="left" vertical="center"/>
    </xf>
    <xf numFmtId="0" fontId="0" fillId="4" borderId="35" xfId="0" applyFont="1" applyFill="1" applyBorder="1" applyAlignment="1" applyProtection="1">
      <alignment horizontal="center" vertical="top"/>
      <protection locked="0"/>
    </xf>
    <xf numFmtId="0" fontId="0" fillId="4" borderId="35" xfId="0" applyFont="1" applyFill="1" applyBorder="1" applyAlignment="1" applyProtection="1">
      <alignment horizontal="center"/>
      <protection locked="0"/>
    </xf>
    <xf numFmtId="4" fontId="15" fillId="2" borderId="17" xfId="0" applyNumberFormat="1" applyFont="1" applyFill="1" applyBorder="1" applyAlignment="1" applyProtection="1">
      <alignment horizontal="left" vertical="center" wrapText="1" indent="2"/>
    </xf>
    <xf numFmtId="4" fontId="15" fillId="2" borderId="18" xfId="0" applyNumberFormat="1" applyFont="1" applyFill="1" applyBorder="1" applyAlignment="1" applyProtection="1">
      <alignment horizontal="left" vertical="center" wrapText="1" indent="2"/>
    </xf>
    <xf numFmtId="4" fontId="15" fillId="2" borderId="19" xfId="0" applyNumberFormat="1" applyFont="1" applyFill="1" applyBorder="1" applyAlignment="1" applyProtection="1">
      <alignment horizontal="left" vertical="center" wrapText="1" indent="2"/>
    </xf>
    <xf numFmtId="0" fontId="8" fillId="2" borderId="43" xfId="0" applyFont="1" applyFill="1" applyBorder="1" applyAlignment="1" applyProtection="1">
      <alignment horizontal="left" vertical="center"/>
    </xf>
    <xf numFmtId="0" fontId="8" fillId="2" borderId="30" xfId="0" applyFont="1" applyFill="1" applyBorder="1" applyAlignment="1" applyProtection="1">
      <alignment horizontal="left" vertical="center"/>
    </xf>
    <xf numFmtId="4" fontId="20" fillId="0" borderId="57" xfId="0" applyNumberFormat="1" applyFont="1" applyFill="1" applyBorder="1" applyAlignment="1" applyProtection="1">
      <alignment horizontal="right" vertical="center" wrapText="1" indent="2"/>
      <protection locked="0"/>
    </xf>
    <xf numFmtId="4" fontId="20" fillId="0" borderId="37" xfId="0" applyNumberFormat="1" applyFont="1" applyFill="1" applyBorder="1" applyAlignment="1" applyProtection="1">
      <alignment horizontal="right" vertical="center" wrapText="1" indent="2"/>
      <protection locked="0"/>
    </xf>
    <xf numFmtId="4" fontId="15" fillId="2" borderId="57" xfId="0" applyNumberFormat="1" applyFont="1" applyFill="1" applyBorder="1" applyAlignment="1" applyProtection="1">
      <alignment horizontal="right" vertical="center" wrapText="1" indent="2"/>
    </xf>
    <xf numFmtId="4" fontId="15" fillId="2" borderId="37" xfId="0" applyNumberFormat="1" applyFont="1" applyFill="1" applyBorder="1" applyAlignment="1" applyProtection="1">
      <alignment horizontal="right" vertical="center" wrapText="1" indent="2"/>
    </xf>
    <xf numFmtId="4" fontId="20" fillId="3" borderId="44" xfId="0" applyNumberFormat="1" applyFont="1" applyFill="1" applyBorder="1" applyAlignment="1" applyProtection="1">
      <alignment horizontal="right" vertical="center" wrapText="1"/>
    </xf>
    <xf numFmtId="4" fontId="20" fillId="3" borderId="49" xfId="0" applyNumberFormat="1" applyFont="1" applyFill="1" applyBorder="1" applyAlignment="1" applyProtection="1">
      <alignment horizontal="right" vertical="center" wrapText="1"/>
    </xf>
    <xf numFmtId="0" fontId="9" fillId="4" borderId="37" xfId="0" applyFont="1" applyFill="1" applyBorder="1" applyAlignment="1" applyProtection="1">
      <alignment horizontal="center"/>
    </xf>
    <xf numFmtId="0" fontId="15" fillId="2" borderId="17" xfId="0" applyFont="1" applyFill="1" applyBorder="1" applyAlignment="1" applyProtection="1">
      <alignment horizontal="center" vertical="center" wrapText="1"/>
    </xf>
    <xf numFmtId="0" fontId="15" fillId="2" borderId="19" xfId="0" applyFont="1" applyFill="1" applyBorder="1" applyAlignment="1" applyProtection="1">
      <alignment horizontal="center" vertical="center" wrapText="1"/>
    </xf>
    <xf numFmtId="4" fontId="20" fillId="3" borderId="57" xfId="0" applyNumberFormat="1" applyFont="1" applyFill="1" applyBorder="1" applyAlignment="1" applyProtection="1">
      <alignment horizontal="right" vertical="center" wrapText="1"/>
    </xf>
    <xf numFmtId="4" fontId="20" fillId="3" borderId="58" xfId="0" applyNumberFormat="1" applyFont="1" applyFill="1" applyBorder="1" applyAlignment="1" applyProtection="1">
      <alignment horizontal="right" vertical="center" wrapText="1"/>
    </xf>
    <xf numFmtId="0" fontId="15" fillId="2" borderId="52" xfId="0" applyFont="1" applyFill="1" applyBorder="1" applyAlignment="1" applyProtection="1">
      <alignment horizontal="center"/>
      <protection locked="0"/>
    </xf>
    <xf numFmtId="0" fontId="15" fillId="2" borderId="53" xfId="0" applyFont="1" applyFill="1" applyBorder="1" applyAlignment="1" applyProtection="1">
      <alignment horizontal="center"/>
      <protection locked="0"/>
    </xf>
    <xf numFmtId="0" fontId="15" fillId="2" borderId="55" xfId="0" applyFont="1" applyFill="1" applyBorder="1" applyAlignment="1" applyProtection="1">
      <alignment horizontal="center" wrapText="1"/>
    </xf>
    <xf numFmtId="0" fontId="15" fillId="2" borderId="53" xfId="0" applyFont="1" applyFill="1" applyBorder="1" applyAlignment="1" applyProtection="1">
      <alignment horizontal="center" wrapText="1"/>
    </xf>
    <xf numFmtId="0" fontId="15" fillId="2" borderId="54" xfId="0" applyFont="1" applyFill="1" applyBorder="1" applyAlignment="1" applyProtection="1">
      <alignment horizontal="center" wrapText="1"/>
    </xf>
    <xf numFmtId="4" fontId="15" fillId="2" borderId="13" xfId="0" applyNumberFormat="1" applyFont="1" applyFill="1" applyBorder="1" applyAlignment="1" applyProtection="1">
      <alignment horizontal="left" vertical="center" wrapText="1" indent="2"/>
    </xf>
    <xf numFmtId="4" fontId="15" fillId="2" borderId="16" xfId="0" applyNumberFormat="1" applyFont="1" applyFill="1" applyBorder="1" applyAlignment="1" applyProtection="1">
      <alignment horizontal="left" vertical="center" wrapText="1" indent="2"/>
    </xf>
    <xf numFmtId="4" fontId="15" fillId="2" borderId="14" xfId="0" applyNumberFormat="1" applyFont="1" applyFill="1" applyBorder="1" applyAlignment="1" applyProtection="1">
      <alignment horizontal="left" vertical="center" wrapText="1" indent="2"/>
    </xf>
    <xf numFmtId="4" fontId="20" fillId="3" borderId="13" xfId="0" applyNumberFormat="1" applyFont="1" applyFill="1" applyBorder="1" applyAlignment="1" applyProtection="1">
      <alignment horizontal="right" vertical="center" wrapText="1"/>
    </xf>
    <xf numFmtId="4" fontId="20" fillId="3" borderId="15" xfId="0" applyNumberFormat="1" applyFont="1" applyFill="1" applyBorder="1" applyAlignment="1" applyProtection="1">
      <alignment horizontal="right" vertical="center" wrapText="1"/>
    </xf>
    <xf numFmtId="14" fontId="15" fillId="0" borderId="43" xfId="0" applyNumberFormat="1" applyFont="1" applyFill="1" applyBorder="1" applyAlignment="1" applyProtection="1">
      <alignment horizontal="left" vertical="center"/>
      <protection locked="0"/>
    </xf>
    <xf numFmtId="14" fontId="15" fillId="0" borderId="30" xfId="0" applyNumberFormat="1" applyFont="1" applyFill="1" applyBorder="1" applyAlignment="1" applyProtection="1">
      <alignment horizontal="left" vertical="center"/>
      <protection locked="0"/>
    </xf>
    <xf numFmtId="2" fontId="15" fillId="3" borderId="32" xfId="0" applyNumberFormat="1" applyFont="1" applyFill="1" applyBorder="1" applyAlignment="1" applyProtection="1">
      <alignment horizontal="center" vertical="center" wrapText="1"/>
    </xf>
    <xf numFmtId="2" fontId="15" fillId="3" borderId="19" xfId="0" applyNumberFormat="1" applyFont="1" applyFill="1" applyBorder="1" applyAlignment="1" applyProtection="1">
      <alignment horizontal="center" vertical="center" wrapText="1"/>
    </xf>
    <xf numFmtId="14" fontId="15" fillId="0" borderId="20" xfId="0" applyNumberFormat="1" applyFont="1" applyFill="1" applyBorder="1" applyAlignment="1" applyProtection="1">
      <alignment horizontal="left" vertical="center"/>
      <protection locked="0"/>
    </xf>
    <xf numFmtId="14" fontId="15" fillId="0" borderId="14" xfId="0" applyNumberFormat="1" applyFont="1" applyFill="1" applyBorder="1" applyAlignment="1" applyProtection="1">
      <alignment horizontal="left" vertical="center"/>
      <protection locked="0"/>
    </xf>
    <xf numFmtId="2" fontId="15" fillId="3" borderId="20" xfId="0" applyNumberFormat="1" applyFont="1" applyFill="1" applyBorder="1" applyAlignment="1" applyProtection="1">
      <alignment horizontal="center" vertical="center" wrapText="1"/>
    </xf>
    <xf numFmtId="2" fontId="15" fillId="3" borderId="14" xfId="0" applyNumberFormat="1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left" vertical="center"/>
    </xf>
    <xf numFmtId="0" fontId="6" fillId="3" borderId="44" xfId="0" applyFont="1" applyFill="1" applyBorder="1" applyAlignment="1" applyProtection="1">
      <alignment horizontal="left" vertical="center"/>
    </xf>
    <xf numFmtId="2" fontId="16" fillId="3" borderId="44" xfId="0" applyNumberFormat="1" applyFont="1" applyFill="1" applyBorder="1" applyAlignment="1" applyProtection="1">
      <alignment horizontal="center" vertical="center" wrapText="1"/>
    </xf>
    <xf numFmtId="2" fontId="16" fillId="3" borderId="25" xfId="0" applyNumberFormat="1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wrapText="1"/>
      <protection locked="0"/>
    </xf>
    <xf numFmtId="0" fontId="14" fillId="4" borderId="6" xfId="0" applyFont="1" applyFill="1" applyBorder="1" applyAlignment="1" applyProtection="1">
      <alignment horizontal="center" wrapText="1"/>
      <protection locked="0"/>
    </xf>
    <xf numFmtId="0" fontId="0" fillId="4" borderId="0" xfId="0" applyFont="1" applyFill="1" applyBorder="1" applyAlignment="1" applyProtection="1">
      <alignment vertical="center" wrapText="1"/>
      <protection locked="0"/>
    </xf>
    <xf numFmtId="0" fontId="6" fillId="3" borderId="33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14" fontId="15" fillId="0" borderId="41" xfId="0" applyNumberFormat="1" applyFont="1" applyFill="1" applyBorder="1" applyAlignment="1" applyProtection="1">
      <alignment horizontal="left" vertical="center"/>
      <protection locked="0"/>
    </xf>
    <xf numFmtId="14" fontId="15" fillId="0" borderId="12" xfId="0" applyNumberFormat="1" applyFont="1" applyFill="1" applyBorder="1" applyAlignment="1" applyProtection="1">
      <alignment horizontal="left" vertical="center"/>
      <protection locked="0"/>
    </xf>
    <xf numFmtId="2" fontId="15" fillId="3" borderId="41" xfId="0" applyNumberFormat="1" applyFont="1" applyFill="1" applyBorder="1" applyAlignment="1" applyProtection="1">
      <alignment horizontal="center" vertical="center" wrapText="1"/>
    </xf>
    <xf numFmtId="2" fontId="15" fillId="3" borderId="1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15" fillId="2" borderId="39" xfId="0" applyFont="1" applyFill="1" applyBorder="1" applyAlignment="1">
      <alignment horizontal="left" vertical="center"/>
    </xf>
    <xf numFmtId="0" fontId="15" fillId="2" borderId="47" xfId="0" applyFont="1" applyFill="1" applyBorder="1" applyAlignment="1">
      <alignment horizontal="left" vertical="center"/>
    </xf>
    <xf numFmtId="4" fontId="16" fillId="0" borderId="48" xfId="0" applyNumberFormat="1" applyFont="1" applyFill="1" applyBorder="1" applyAlignment="1" applyProtection="1">
      <alignment horizontal="right" vertical="center" wrapText="1"/>
      <protection locked="0"/>
    </xf>
    <xf numFmtId="4" fontId="16" fillId="0" borderId="38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1" xfId="0" applyFont="1" applyFill="1" applyBorder="1" applyAlignment="1">
      <alignment horizontal="center" vertical="top"/>
    </xf>
    <xf numFmtId="0" fontId="15" fillId="2" borderId="4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49" fontId="16" fillId="0" borderId="22" xfId="0" applyNumberFormat="1" applyFont="1" applyFill="1" applyBorder="1" applyAlignment="1" applyProtection="1">
      <alignment horizontal="left" vertical="center"/>
      <protection locked="0"/>
    </xf>
    <xf numFmtId="49" fontId="16" fillId="0" borderId="11" xfId="0" applyNumberFormat="1" applyFont="1" applyFill="1" applyBorder="1" applyAlignment="1" applyProtection="1">
      <alignment horizontal="left" vertical="center"/>
      <protection locked="0"/>
    </xf>
    <xf numFmtId="49" fontId="16" fillId="0" borderId="23" xfId="0" applyNumberFormat="1" applyFont="1" applyFill="1" applyBorder="1" applyAlignment="1" applyProtection="1">
      <alignment horizontal="left" vertical="center"/>
      <protection locked="0"/>
    </xf>
    <xf numFmtId="0" fontId="6" fillId="3" borderId="33" xfId="0" applyFont="1" applyFill="1" applyBorder="1" applyAlignment="1">
      <alignment horizontal="right" vertical="center" wrapText="1"/>
    </xf>
    <xf numFmtId="0" fontId="6" fillId="3" borderId="34" xfId="0" applyFont="1" applyFill="1" applyBorder="1" applyAlignment="1">
      <alignment horizontal="right" vertical="center" wrapText="1"/>
    </xf>
    <xf numFmtId="14" fontId="1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4" xfId="0" applyFont="1" applyFill="1" applyBorder="1" applyAlignment="1" applyProtection="1">
      <alignment horizontal="center" vertical="center" wrapText="1"/>
      <protection locked="0"/>
    </xf>
    <xf numFmtId="0" fontId="15" fillId="0" borderId="25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 wrapText="1"/>
      <protection locked="0"/>
    </xf>
    <xf numFmtId="49" fontId="6" fillId="4" borderId="6" xfId="0" applyNumberFormat="1" applyFont="1" applyFill="1" applyBorder="1" applyAlignment="1" applyProtection="1">
      <alignment horizontal="left" vertic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15" fillId="2" borderId="3" xfId="0" applyFont="1" applyFill="1" applyBorder="1" applyAlignment="1">
      <alignment horizontal="left" vertical="top"/>
    </xf>
    <xf numFmtId="0" fontId="15" fillId="2" borderId="14" xfId="0" applyFont="1" applyFill="1" applyBorder="1" applyAlignment="1">
      <alignment horizontal="left" vertical="top"/>
    </xf>
    <xf numFmtId="0" fontId="6" fillId="0" borderId="13" xfId="0" applyFont="1" applyFill="1" applyBorder="1" applyAlignment="1" applyProtection="1">
      <alignment horizontal="left" vertical="top" wrapText="1"/>
      <protection locked="0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15" fillId="2" borderId="32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49" fontId="16" fillId="0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19" xfId="0" applyFont="1" applyFill="1" applyBorder="1" applyAlignment="1">
      <alignment horizontal="left" vertical="center"/>
    </xf>
    <xf numFmtId="49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17" xfId="0" applyFont="1" applyFill="1" applyBorder="1" applyAlignment="1" applyProtection="1">
      <alignment horizontal="right" vertical="center"/>
    </xf>
    <xf numFmtId="0" fontId="15" fillId="2" borderId="18" xfId="0" applyFont="1" applyFill="1" applyBorder="1" applyAlignment="1" applyProtection="1">
      <alignment horizontal="right" vertical="center"/>
    </xf>
    <xf numFmtId="0" fontId="16" fillId="0" borderId="18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14" fontId="16" fillId="0" borderId="17" xfId="0" applyNumberFormat="1" applyFont="1" applyBorder="1" applyAlignment="1" applyProtection="1">
      <alignment horizontal="left" vertical="center" wrapText="1"/>
      <protection locked="0"/>
    </xf>
    <xf numFmtId="14" fontId="16" fillId="0" borderId="21" xfId="0" applyNumberFormat="1" applyFont="1" applyBorder="1" applyAlignment="1" applyProtection="1">
      <alignment horizontal="left" vertical="center" wrapText="1"/>
      <protection locked="0"/>
    </xf>
    <xf numFmtId="0" fontId="15" fillId="2" borderId="3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/>
    </xf>
    <xf numFmtId="0" fontId="16" fillId="0" borderId="13" xfId="0" applyFont="1" applyFill="1" applyBorder="1" applyAlignment="1" applyProtection="1">
      <alignment horizontal="left" vertical="center" wrapText="1"/>
      <protection locked="0"/>
    </xf>
    <xf numFmtId="0" fontId="16" fillId="0" borderId="16" xfId="0" applyFont="1" applyFill="1" applyBorder="1" applyAlignment="1" applyProtection="1">
      <alignment horizontal="left" vertical="center" wrapText="1"/>
      <protection locked="0"/>
    </xf>
    <xf numFmtId="0" fontId="16" fillId="0" borderId="15" xfId="0" applyFont="1" applyFill="1" applyBorder="1" applyAlignment="1" applyProtection="1">
      <alignment horizontal="left" vertical="center" wrapText="1"/>
      <protection locked="0"/>
    </xf>
    <xf numFmtId="4" fontId="20" fillId="3" borderId="44" xfId="0" applyNumberFormat="1" applyFont="1" applyFill="1" applyBorder="1" applyAlignment="1" applyProtection="1">
      <alignment horizontal="center" vertical="center" wrapText="1"/>
    </xf>
    <xf numFmtId="4" fontId="20" fillId="3" borderId="25" xfId="0" applyNumberFormat="1" applyFont="1" applyFill="1" applyBorder="1" applyAlignment="1" applyProtection="1">
      <alignment horizontal="center" vertical="center" wrapText="1"/>
    </xf>
    <xf numFmtId="4" fontId="14" fillId="2" borderId="44" xfId="0" applyNumberFormat="1" applyFont="1" applyFill="1" applyBorder="1" applyAlignment="1" applyProtection="1">
      <alignment horizontal="center" vertical="center" wrapText="1"/>
    </xf>
    <xf numFmtId="4" fontId="14" fillId="2" borderId="34" xfId="0" applyNumberFormat="1" applyFont="1" applyFill="1" applyBorder="1" applyAlignment="1" applyProtection="1">
      <alignment horizontal="center" vertical="center" wrapText="1"/>
    </xf>
    <xf numFmtId="4" fontId="14" fillId="2" borderId="49" xfId="0" applyNumberFormat="1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top"/>
      <protection locked="0"/>
    </xf>
    <xf numFmtId="0" fontId="4" fillId="4" borderId="0" xfId="0" applyFont="1" applyFill="1" applyBorder="1" applyAlignment="1" applyProtection="1">
      <alignment horizontal="center" vertical="top"/>
      <protection locked="0"/>
    </xf>
    <xf numFmtId="0" fontId="4" fillId="4" borderId="0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8" fillId="2" borderId="37" xfId="0" applyFont="1" applyFill="1" applyBorder="1" applyAlignment="1" applyProtection="1">
      <alignment horizontal="left" vertical="center"/>
    </xf>
    <xf numFmtId="0" fontId="15" fillId="2" borderId="32" xfId="0" applyFont="1" applyFill="1" applyBorder="1" applyAlignment="1" applyProtection="1">
      <alignment horizontal="center"/>
      <protection locked="0"/>
    </xf>
    <xf numFmtId="0" fontId="15" fillId="2" borderId="18" xfId="0" applyFont="1" applyFill="1" applyBorder="1" applyAlignment="1" applyProtection="1">
      <alignment horizontal="center"/>
      <protection locked="0"/>
    </xf>
    <xf numFmtId="0" fontId="15" fillId="2" borderId="17" xfId="0" applyFont="1" applyFill="1" applyBorder="1" applyAlignment="1" applyProtection="1">
      <alignment horizontal="center" wrapText="1"/>
    </xf>
    <xf numFmtId="0" fontId="15" fillId="2" borderId="18" xfId="0" applyFont="1" applyFill="1" applyBorder="1" applyAlignment="1" applyProtection="1">
      <alignment horizontal="center" wrapText="1"/>
    </xf>
    <xf numFmtId="0" fontId="15" fillId="2" borderId="21" xfId="0" applyFont="1" applyFill="1" applyBorder="1" applyAlignment="1" applyProtection="1">
      <alignment horizontal="center" wrapText="1"/>
    </xf>
  </cellXfs>
  <cellStyles count="1">
    <cellStyle name="Normální" xfId="0" builtinId="0"/>
  </cellStyles>
  <dxfs count="2"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85386</xdr:colOff>
      <xdr:row>3</xdr:row>
      <xdr:rowOff>28575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D147A6F-B4F3-4F81-A6C1-5F3260E33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221562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3DD3A-CE9B-4DA2-AD4D-551A6BC7D59B}">
  <sheetPr codeName="List1">
    <pageSetUpPr fitToPage="1"/>
  </sheetPr>
  <dimension ref="A1:O69"/>
  <sheetViews>
    <sheetView tabSelected="1" zoomScale="85" zoomScaleNormal="85" workbookViewId="0">
      <selection activeCell="A28" sqref="A28:E29"/>
    </sheetView>
  </sheetViews>
  <sheetFormatPr defaultColWidth="8.85546875" defaultRowHeight="15" x14ac:dyDescent="0.25"/>
  <cols>
    <col min="1" max="1" width="13.42578125" style="1" customWidth="1"/>
    <col min="2" max="2" width="18.85546875" style="1" customWidth="1"/>
    <col min="3" max="6" width="10.28515625" style="1" customWidth="1"/>
    <col min="7" max="7" width="9" style="1" customWidth="1"/>
    <col min="8" max="8" width="9.140625" style="1" customWidth="1"/>
    <col min="9" max="9" width="11.28515625" style="1" customWidth="1"/>
    <col min="10" max="10" width="10" style="1" customWidth="1"/>
    <col min="11" max="11" width="14.140625" style="1" customWidth="1"/>
    <col min="12" max="12" width="10.42578125" style="1" customWidth="1"/>
    <col min="13" max="13" width="21.5703125" style="1" customWidth="1"/>
    <col min="14" max="14" width="11.5703125" style="1" customWidth="1"/>
    <col min="15" max="15" width="12.7109375" style="1" customWidth="1"/>
    <col min="16" max="16384" width="8.85546875" style="1"/>
  </cols>
  <sheetData>
    <row r="1" spans="1:15" ht="21.75" customHeight="1" x14ac:dyDescent="0.25">
      <c r="E1" s="2" t="s">
        <v>38</v>
      </c>
      <c r="F1" s="187"/>
      <c r="G1" s="187"/>
      <c r="H1" s="187"/>
      <c r="I1" s="187"/>
      <c r="J1" s="187"/>
      <c r="K1" s="187"/>
      <c r="L1" s="187"/>
      <c r="M1" s="187"/>
    </row>
    <row r="2" spans="1:15" ht="18.75" customHeight="1" x14ac:dyDescent="0.25">
      <c r="E2" s="188" t="s">
        <v>39</v>
      </c>
      <c r="F2" s="188"/>
      <c r="G2" s="189"/>
      <c r="H2" s="189"/>
      <c r="I2" s="189"/>
      <c r="J2" s="189"/>
      <c r="K2" s="189"/>
      <c r="L2" s="189"/>
      <c r="M2" s="189"/>
    </row>
    <row r="3" spans="1:15" ht="18.75" customHeight="1" x14ac:dyDescent="0.25">
      <c r="E3" s="188"/>
      <c r="F3" s="188"/>
      <c r="G3" s="187"/>
      <c r="H3" s="187"/>
      <c r="I3" s="187"/>
      <c r="J3" s="187"/>
      <c r="K3" s="187"/>
      <c r="L3" s="187"/>
      <c r="M3" s="187"/>
    </row>
    <row r="4" spans="1:15" ht="26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4" t="s">
        <v>8</v>
      </c>
      <c r="K4" s="190"/>
      <c r="L4" s="190"/>
      <c r="M4" s="190"/>
    </row>
    <row r="5" spans="1:15" ht="8.25" customHeight="1" x14ac:dyDescent="0.25">
      <c r="A5" s="3"/>
      <c r="B5" s="3"/>
      <c r="C5" s="3"/>
      <c r="D5" s="3"/>
      <c r="E5" s="3"/>
      <c r="F5" s="3"/>
      <c r="G5" s="3"/>
      <c r="H5" s="3"/>
      <c r="I5" s="3"/>
      <c r="J5" s="5"/>
      <c r="K5" s="3"/>
      <c r="L5" s="3"/>
      <c r="M5" s="3"/>
    </row>
    <row r="6" spans="1:15" ht="15.75" customHeight="1" x14ac:dyDescent="0.3">
      <c r="A6" s="191" t="s">
        <v>9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</row>
    <row r="7" spans="1:15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ht="17.25" x14ac:dyDescent="0.3">
      <c r="A8" s="192" t="s">
        <v>7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6"/>
      <c r="O8" s="6"/>
    </row>
    <row r="9" spans="1:15" ht="6.75" customHeight="1" thickBot="1" x14ac:dyDescent="0.3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6"/>
      <c r="O9" s="6"/>
    </row>
    <row r="10" spans="1:15" ht="24" customHeight="1" x14ac:dyDescent="0.25">
      <c r="A10" s="198" t="s">
        <v>1</v>
      </c>
      <c r="B10" s="202"/>
      <c r="C10" s="203"/>
      <c r="D10" s="204"/>
      <c r="E10" s="205" t="s">
        <v>13</v>
      </c>
      <c r="F10" s="206"/>
      <c r="G10" s="207"/>
      <c r="H10" s="207"/>
      <c r="I10" s="207"/>
      <c r="J10" s="208"/>
      <c r="K10" s="30" t="s">
        <v>11</v>
      </c>
      <c r="L10" s="209"/>
      <c r="M10" s="210"/>
    </row>
    <row r="11" spans="1:15" ht="21.75" customHeight="1" x14ac:dyDescent="0.25">
      <c r="A11" s="211" t="s">
        <v>0</v>
      </c>
      <c r="B11" s="212"/>
      <c r="C11" s="213"/>
      <c r="D11" s="214"/>
      <c r="E11" s="214"/>
      <c r="F11" s="214"/>
      <c r="G11" s="214"/>
      <c r="H11" s="214"/>
      <c r="I11" s="214"/>
      <c r="J11" s="214"/>
      <c r="K11" s="214"/>
      <c r="L11" s="214"/>
      <c r="M11" s="215"/>
    </row>
    <row r="12" spans="1:15" ht="79.5" customHeight="1" thickBot="1" x14ac:dyDescent="0.3">
      <c r="A12" s="193" t="s">
        <v>10</v>
      </c>
      <c r="B12" s="194"/>
      <c r="C12" s="195"/>
      <c r="D12" s="196"/>
      <c r="E12" s="196"/>
      <c r="F12" s="196"/>
      <c r="G12" s="196"/>
      <c r="H12" s="196"/>
      <c r="I12" s="196"/>
      <c r="J12" s="196"/>
      <c r="K12" s="196"/>
      <c r="L12" s="196"/>
      <c r="M12" s="197"/>
    </row>
    <row r="13" spans="1:15" ht="25.5" customHeight="1" x14ac:dyDescent="0.25">
      <c r="A13" s="198" t="s">
        <v>51</v>
      </c>
      <c r="B13" s="199"/>
      <c r="C13" s="200"/>
      <c r="D13" s="201"/>
      <c r="E13" s="181"/>
      <c r="F13" s="182"/>
      <c r="G13" s="182"/>
      <c r="H13" s="182"/>
      <c r="I13" s="182"/>
      <c r="J13" s="182"/>
      <c r="K13" s="182"/>
      <c r="L13" s="182"/>
      <c r="M13" s="183"/>
      <c r="N13" s="12"/>
      <c r="O13" s="12"/>
    </row>
    <row r="14" spans="1:15" ht="25.5" customHeight="1" x14ac:dyDescent="0.25">
      <c r="A14" s="166" t="s">
        <v>43</v>
      </c>
      <c r="B14" s="167"/>
      <c r="C14" s="168"/>
      <c r="D14" s="169"/>
      <c r="E14" s="184"/>
      <c r="F14" s="185"/>
      <c r="G14" s="185"/>
      <c r="H14" s="185"/>
      <c r="I14" s="185"/>
      <c r="J14" s="185"/>
      <c r="K14" s="185"/>
      <c r="L14" s="185"/>
      <c r="M14" s="186"/>
      <c r="N14" s="12"/>
      <c r="O14" s="12"/>
    </row>
    <row r="15" spans="1:15" ht="25.5" customHeight="1" thickBot="1" x14ac:dyDescent="0.3">
      <c r="A15" s="171" t="s">
        <v>16</v>
      </c>
      <c r="B15" s="172"/>
      <c r="C15" s="173"/>
      <c r="D15" s="174"/>
      <c r="E15" s="174"/>
      <c r="F15" s="174"/>
      <c r="G15" s="174"/>
      <c r="H15" s="174"/>
      <c r="I15" s="174"/>
      <c r="J15" s="174"/>
      <c r="K15" s="174"/>
      <c r="L15" s="174"/>
      <c r="M15" s="175"/>
    </row>
    <row r="16" spans="1:15" s="12" customFormat="1" ht="16.5" customHeight="1" thickBot="1" x14ac:dyDescent="0.3">
      <c r="A16" s="170" t="s">
        <v>55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"/>
      <c r="O16" s="1"/>
    </row>
    <row r="17" spans="1:15" ht="21.75" customHeight="1" x14ac:dyDescent="0.25">
      <c r="A17" s="156" t="s">
        <v>49</v>
      </c>
      <c r="B17" s="157"/>
      <c r="C17" s="160" t="s">
        <v>46</v>
      </c>
      <c r="D17" s="160"/>
      <c r="E17" s="160" t="s">
        <v>47</v>
      </c>
      <c r="F17" s="161"/>
      <c r="G17" s="162" t="s">
        <v>45</v>
      </c>
      <c r="H17" s="160"/>
      <c r="I17" s="160"/>
      <c r="J17" s="160"/>
      <c r="K17" s="160"/>
      <c r="L17" s="160"/>
      <c r="M17" s="163"/>
    </row>
    <row r="18" spans="1:15" ht="54" customHeight="1" thickBot="1" x14ac:dyDescent="0.3">
      <c r="A18" s="158"/>
      <c r="B18" s="159"/>
      <c r="C18" s="24" t="s">
        <v>50</v>
      </c>
      <c r="D18" s="25" t="s">
        <v>48</v>
      </c>
      <c r="E18" s="25" t="s">
        <v>44</v>
      </c>
      <c r="F18" s="26" t="s">
        <v>48</v>
      </c>
      <c r="G18" s="164" t="s">
        <v>64</v>
      </c>
      <c r="H18" s="165"/>
      <c r="I18" s="27" t="s">
        <v>56</v>
      </c>
      <c r="J18" s="27" t="s">
        <v>61</v>
      </c>
      <c r="K18" s="28" t="s">
        <v>58</v>
      </c>
      <c r="L18" s="28" t="s">
        <v>59</v>
      </c>
      <c r="M18" s="29" t="s">
        <v>60</v>
      </c>
      <c r="O18" s="13"/>
    </row>
    <row r="19" spans="1:15" ht="18.75" customHeight="1" x14ac:dyDescent="0.25">
      <c r="A19" s="134"/>
      <c r="B19" s="135"/>
      <c r="C19" s="31"/>
      <c r="D19" s="31"/>
      <c r="E19" s="32"/>
      <c r="F19" s="33"/>
      <c r="G19" s="136" t="str">
        <f>IF(OR(C19="",D19="")=TRUE,"",IF((HOUR(D19)+MINUTE(D19)/60)=0,24,(HOUR(D19)+MINUTE(D19)/60))-(HOUR(C19)+MINUTE(C19)/60)-(HOUR(F19)+MINUTE(F19)/60-(HOUR(E19)+MINUTE(E19)/60)))</f>
        <v/>
      </c>
      <c r="H19" s="137"/>
      <c r="I19" s="34"/>
      <c r="J19" s="35" t="str">
        <f>IF(IF(A19="","",IF(NETWORKDAYS(A19,A19)=0,1,0))=1,G19,"")</f>
        <v/>
      </c>
      <c r="K19" s="34"/>
      <c r="L19" s="34"/>
      <c r="M19" s="36"/>
      <c r="O19" s="13" t="str">
        <f>IF(OR(C19="",D19="")=TRUE,"",IF(AND(OR(F19="",E19=""),(HOUR(D19)+MINUTE(D19)/60-(HOUR(C19)+MINUTE(C19)/60))&lt;=12)=TRUE,"",IF(OR(D19&lt;=C19,F19&lt;=E19,F19&gt;=D19,E19&lt;=C19,(HOUR(F19)+MINUTE(F19)/60-(HOUR(E19)+MINUTE(E19)/60))&lt;0.5)=TRUE,"chyba v časech","")))</f>
        <v/>
      </c>
    </row>
    <row r="20" spans="1:15" ht="18.75" customHeight="1" x14ac:dyDescent="0.25">
      <c r="A20" s="138"/>
      <c r="B20" s="139"/>
      <c r="C20" s="37"/>
      <c r="D20" s="37"/>
      <c r="E20" s="37"/>
      <c r="F20" s="38"/>
      <c r="G20" s="140" t="str">
        <f t="shared" ref="G20:G25" si="0">IF(OR(C20="",D20="")=TRUE,"",IF((HOUR(D20)+MINUTE(D20)/60)=0,24,(HOUR(D20)+MINUTE(D20)/60))-(HOUR(C20)+MINUTE(C20)/60)-(HOUR(F20)+MINUTE(F20)/60-(HOUR(E20)+MINUTE(E20)/60)))</f>
        <v/>
      </c>
      <c r="H20" s="141"/>
      <c r="I20" s="39"/>
      <c r="J20" s="40" t="str">
        <f>IF(IF(A20="","",IF(NETWORKDAYS(A20,A20)=0,1,0))=1,G20,"")</f>
        <v/>
      </c>
      <c r="K20" s="41"/>
      <c r="L20" s="41"/>
      <c r="M20" s="42"/>
      <c r="O20" s="13" t="str">
        <f t="shared" ref="O20:O25" si="1">IF(OR(C20="",D20="")=TRUE,"",IF(AND(OR(F20="",E20=""),(HOUR(D20)+MINUTE(D20)/60-(HOUR(C20)+MINUTE(C20)/60))&lt;=12)=TRUE,"",IF(OR(D20&lt;=C20,F20&lt;=E20,F20&gt;=D20,E20&lt;=C20,(HOUR(F20)+MINUTE(F20)/60-(HOUR(E20)+MINUTE(E20)/60))&lt;0.5)=TRUE,"chyba v časech","")))</f>
        <v/>
      </c>
    </row>
    <row r="21" spans="1:15" ht="18.75" customHeight="1" x14ac:dyDescent="0.25">
      <c r="A21" s="138"/>
      <c r="B21" s="139"/>
      <c r="C21" s="37"/>
      <c r="D21" s="37"/>
      <c r="E21" s="37"/>
      <c r="F21" s="38"/>
      <c r="G21" s="140" t="str">
        <f t="shared" ref="G21:G22" si="2">IF(OR(C21="",D21="")=TRUE,"",IF((HOUR(D21)+MINUTE(D21)/60)=0,24,(HOUR(D21)+MINUTE(D21)/60))-(HOUR(C21)+MINUTE(C21)/60)-(HOUR(F21)+MINUTE(F21)/60-(HOUR(E21)+MINUTE(E21)/60)))</f>
        <v/>
      </c>
      <c r="H21" s="141"/>
      <c r="I21" s="39"/>
      <c r="J21" s="40" t="str">
        <f t="shared" ref="J21:J22" si="3">IF(IF(A21="","",IF(NETWORKDAYS(A21,A21)=0,1,0))=1,G21,"")</f>
        <v/>
      </c>
      <c r="K21" s="41"/>
      <c r="L21" s="41"/>
      <c r="M21" s="42"/>
      <c r="O21" s="13" t="str">
        <f t="shared" si="1"/>
        <v/>
      </c>
    </row>
    <row r="22" spans="1:15" ht="18.75" customHeight="1" x14ac:dyDescent="0.25">
      <c r="A22" s="138"/>
      <c r="B22" s="139"/>
      <c r="C22" s="37"/>
      <c r="D22" s="37"/>
      <c r="E22" s="37"/>
      <c r="F22" s="38"/>
      <c r="G22" s="140" t="str">
        <f t="shared" si="2"/>
        <v/>
      </c>
      <c r="H22" s="141"/>
      <c r="I22" s="39"/>
      <c r="J22" s="40" t="str">
        <f t="shared" si="3"/>
        <v/>
      </c>
      <c r="K22" s="41"/>
      <c r="L22" s="41"/>
      <c r="M22" s="42"/>
      <c r="O22" s="13" t="str">
        <f t="shared" si="1"/>
        <v/>
      </c>
    </row>
    <row r="23" spans="1:15" ht="18.75" customHeight="1" x14ac:dyDescent="0.25">
      <c r="A23" s="138"/>
      <c r="B23" s="139"/>
      <c r="C23" s="37"/>
      <c r="D23" s="37"/>
      <c r="E23" s="37"/>
      <c r="F23" s="38"/>
      <c r="G23" s="140" t="str">
        <f t="shared" ref="G23" si="4">IF(OR(C23="",D23="")=TRUE,"",IF((HOUR(D23)+MINUTE(D23)/60)=0,24,(HOUR(D23)+MINUTE(D23)/60))-(HOUR(C23)+MINUTE(C23)/60)-(HOUR(F23)+MINUTE(F23)/60-(HOUR(E23)+MINUTE(E23)/60)))</f>
        <v/>
      </c>
      <c r="H23" s="141"/>
      <c r="I23" s="39"/>
      <c r="J23" s="40" t="str">
        <f t="shared" ref="J23:J25" si="5">IF(IF(A23="","",IF(NETWORKDAYS(A23,A23)=0,1,0))=1,G23,"")</f>
        <v/>
      </c>
      <c r="K23" s="41"/>
      <c r="L23" s="41"/>
      <c r="M23" s="42"/>
      <c r="O23" s="13" t="str">
        <f t="shared" si="1"/>
        <v/>
      </c>
    </row>
    <row r="24" spans="1:15" ht="18.75" customHeight="1" x14ac:dyDescent="0.25">
      <c r="A24" s="138"/>
      <c r="B24" s="139"/>
      <c r="C24" s="43"/>
      <c r="D24" s="43"/>
      <c r="E24" s="37"/>
      <c r="F24" s="38"/>
      <c r="G24" s="140" t="str">
        <f t="shared" si="0"/>
        <v/>
      </c>
      <c r="H24" s="141"/>
      <c r="I24" s="39"/>
      <c r="J24" s="40" t="str">
        <f t="shared" si="5"/>
        <v/>
      </c>
      <c r="K24" s="41"/>
      <c r="L24" s="41"/>
      <c r="M24" s="42"/>
      <c r="O24" s="13" t="str">
        <f t="shared" si="1"/>
        <v/>
      </c>
    </row>
    <row r="25" spans="1:15" ht="18.75" customHeight="1" thickBot="1" x14ac:dyDescent="0.3">
      <c r="A25" s="152"/>
      <c r="B25" s="153"/>
      <c r="C25" s="44"/>
      <c r="D25" s="44"/>
      <c r="E25" s="44"/>
      <c r="F25" s="45"/>
      <c r="G25" s="154" t="str">
        <f t="shared" si="0"/>
        <v/>
      </c>
      <c r="H25" s="155"/>
      <c r="I25" s="46"/>
      <c r="J25" s="40" t="str">
        <f t="shared" si="5"/>
        <v/>
      </c>
      <c r="K25" s="47"/>
      <c r="L25" s="47"/>
      <c r="M25" s="48"/>
      <c r="O25" s="13" t="str">
        <f t="shared" si="1"/>
        <v/>
      </c>
    </row>
    <row r="26" spans="1:15" ht="21.75" customHeight="1" thickBot="1" x14ac:dyDescent="0.3">
      <c r="A26" s="142" t="s">
        <v>35</v>
      </c>
      <c r="B26" s="143"/>
      <c r="C26" s="143"/>
      <c r="D26" s="143"/>
      <c r="E26" s="143"/>
      <c r="F26" s="144"/>
      <c r="G26" s="145">
        <f>ROUND(SUM(G19:H25),2)</f>
        <v>0</v>
      </c>
      <c r="H26" s="146"/>
      <c r="I26" s="49">
        <f>ROUND(SUM(I19:I25),2)</f>
        <v>0</v>
      </c>
      <c r="J26" s="49">
        <f>ROUND(SUM(J19:J25),2)</f>
        <v>0</v>
      </c>
      <c r="K26" s="49">
        <f>ROUND(SUM(K19:K25),2)</f>
        <v>0</v>
      </c>
      <c r="L26" s="49">
        <f>ROUND(SUM(L19:L25),2)</f>
        <v>0</v>
      </c>
      <c r="M26" s="50">
        <f>ROUND(SUM(M19:M25),2)</f>
        <v>0</v>
      </c>
    </row>
    <row r="27" spans="1:15" ht="24.75" customHeight="1" thickBot="1" x14ac:dyDescent="0.3">
      <c r="A27" s="150" t="s">
        <v>71</v>
      </c>
      <c r="B27" s="151"/>
      <c r="C27" s="59" t="str">
        <f>IF((IF(A19="",0,1)+IF(A20="",0,IF(A20=A19,0,1))+IF(A21="",0,IF(OR(A21=A20,A21=A19)=TRUE,0,1))+IF(A22="",0,IF(OR(A22=A21,A22=A20,A22=A19)=TRUE,0,1))+IF(A23="",0,IF(OR(A23=A22,A23=A21,A23=A20,A23=A19)=TRUE,0,1))+IF(A24="",0,IF(OR(A24=A23,A24=A22,A24=A21,A24=A20,A24=A19)=TRUE,0,1))+IF(A25="",0,IF(OR(A25=A24,A25=A23,A25=A22,A25=A21,A25=A20,A25=A19)=TRUE,0,1)))=0,"",IF(A19="",0,1)+IF(A20="",0,IF(A20=A19,0,1))+IF(A21="",0,IF(OR(A21=A20,A21=A19)=TRUE,0,1))+IF(A22="",0,IF(OR(A22=A21,A22=A20,A22=A19)=TRUE,0,1))+IF(A23="",0,IF(OR(A23=A22,A23=A21,A23=A20,A23=A19)=TRUE,0,1))+IF(A24="",0,IF(OR(A24=A23,A24=A22,A24=A21,A24=A20,A24=A19)=TRUE,0,1))+IF(A25="",0,IF(OR(A25=A24,A25=A23,A25=A22,A25=A21,A25=A20,A25=A19)=TRUE,0,1)))</f>
        <v/>
      </c>
      <c r="D27" s="52"/>
      <c r="E27" s="176" t="s">
        <v>80</v>
      </c>
      <c r="F27" s="177"/>
      <c r="G27" s="53" t="s">
        <v>81</v>
      </c>
      <c r="H27" s="178"/>
      <c r="I27" s="179"/>
      <c r="J27" s="180"/>
      <c r="K27" s="53" t="s">
        <v>57</v>
      </c>
      <c r="L27" s="56"/>
      <c r="M27" s="54"/>
    </row>
    <row r="28" spans="1:15" ht="39.75" customHeight="1" x14ac:dyDescent="0.25">
      <c r="A28" s="147"/>
      <c r="B28" s="147"/>
      <c r="C28" s="147"/>
      <c r="D28" s="147"/>
      <c r="E28" s="147"/>
      <c r="F28" s="8"/>
      <c r="G28" s="8"/>
      <c r="H28" s="149" t="s">
        <v>12</v>
      </c>
      <c r="I28" s="149"/>
      <c r="J28" s="147"/>
      <c r="K28" s="147"/>
      <c r="L28" s="147"/>
      <c r="M28" s="147"/>
    </row>
    <row r="29" spans="1:15" ht="21" customHeight="1" x14ac:dyDescent="0.25">
      <c r="A29" s="148"/>
      <c r="B29" s="148"/>
      <c r="C29" s="148"/>
      <c r="D29" s="148"/>
      <c r="E29" s="148"/>
      <c r="F29" s="8"/>
      <c r="G29" s="8"/>
      <c r="H29" s="149"/>
      <c r="I29" s="149"/>
      <c r="J29" s="148"/>
      <c r="K29" s="148"/>
      <c r="L29" s="148"/>
      <c r="M29" s="148"/>
    </row>
    <row r="30" spans="1:15" x14ac:dyDescent="0.25">
      <c r="A30" s="103" t="s">
        <v>41</v>
      </c>
      <c r="B30" s="103"/>
      <c r="C30" s="103"/>
      <c r="D30" s="103"/>
      <c r="E30" s="103"/>
      <c r="F30" s="9"/>
      <c r="G30" s="9"/>
      <c r="H30" s="9"/>
      <c r="I30" s="9"/>
      <c r="J30" s="221" t="s">
        <v>4</v>
      </c>
      <c r="K30" s="221"/>
      <c r="L30" s="221"/>
      <c r="M30" s="221"/>
    </row>
    <row r="31" spans="1:15" x14ac:dyDescent="0.25">
      <c r="A31" s="221" t="s">
        <v>4</v>
      </c>
      <c r="B31" s="221"/>
      <c r="C31" s="221"/>
      <c r="D31" s="221"/>
      <c r="E31" s="221"/>
      <c r="F31" s="9"/>
      <c r="G31" s="9"/>
      <c r="H31" s="9"/>
      <c r="I31" s="9"/>
      <c r="J31" s="222"/>
      <c r="K31" s="222"/>
      <c r="L31" s="222"/>
      <c r="M31" s="3"/>
    </row>
    <row r="32" spans="1:15" ht="3" customHeight="1" thickBot="1" x14ac:dyDescent="0.3">
      <c r="A32" s="223"/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</row>
    <row r="33" spans="1:15" ht="18" thickBot="1" x14ac:dyDescent="0.3">
      <c r="A33" s="224" t="s">
        <v>2</v>
      </c>
      <c r="B33" s="225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7"/>
    </row>
    <row r="34" spans="1:15" ht="25.5" customHeight="1" x14ac:dyDescent="0.3">
      <c r="A34" s="229" t="s">
        <v>5</v>
      </c>
      <c r="B34" s="230"/>
      <c r="C34" s="230"/>
      <c r="D34" s="230"/>
      <c r="E34" s="230"/>
      <c r="F34" s="230"/>
      <c r="G34" s="230"/>
      <c r="H34" s="230"/>
      <c r="I34" s="231" t="s">
        <v>37</v>
      </c>
      <c r="J34" s="232"/>
      <c r="K34" s="232"/>
      <c r="L34" s="232"/>
      <c r="M34" s="233"/>
      <c r="N34" s="12"/>
      <c r="O34" s="12"/>
    </row>
    <row r="35" spans="1:15" ht="26.25" customHeight="1" thickBot="1" x14ac:dyDescent="0.3">
      <c r="A35" s="77"/>
      <c r="B35" s="78"/>
      <c r="C35" s="78"/>
      <c r="D35" s="78"/>
      <c r="E35" s="78"/>
      <c r="F35" s="78"/>
      <c r="G35" s="78"/>
      <c r="H35" s="78"/>
      <c r="I35" s="79"/>
      <c r="J35" s="78"/>
      <c r="K35" s="78"/>
      <c r="L35" s="78"/>
      <c r="M35" s="80"/>
      <c r="N35" s="12"/>
      <c r="O35" s="12"/>
    </row>
    <row r="36" spans="1:15" ht="26.25" customHeight="1" thickBot="1" x14ac:dyDescent="0.3">
      <c r="A36" s="104" t="s">
        <v>36</v>
      </c>
      <c r="B36" s="105"/>
      <c r="C36" s="113"/>
      <c r="D36" s="114"/>
      <c r="E36" s="114"/>
      <c r="F36" s="114"/>
      <c r="G36" s="114"/>
      <c r="H36" s="114"/>
      <c r="I36" s="115" t="s">
        <v>52</v>
      </c>
      <c r="J36" s="116"/>
      <c r="K36" s="116"/>
      <c r="L36" s="122" t="str">
        <f>IF(C36="","",IFERROR(CEILING(C36*C14,1),""))</f>
        <v/>
      </c>
      <c r="M36" s="123"/>
      <c r="N36" s="12"/>
      <c r="O36" s="12"/>
    </row>
    <row r="37" spans="1:15" ht="55.5" customHeight="1" x14ac:dyDescent="0.25">
      <c r="A37" s="111"/>
      <c r="B37" s="228"/>
      <c r="C37" s="120" t="s">
        <v>65</v>
      </c>
      <c r="D37" s="121"/>
      <c r="E37" s="120" t="s">
        <v>67</v>
      </c>
      <c r="F37" s="121"/>
      <c r="G37" s="120" t="s">
        <v>68</v>
      </c>
      <c r="H37" s="121"/>
      <c r="I37" s="120" t="s">
        <v>69</v>
      </c>
      <c r="J37" s="121"/>
      <c r="K37" s="120" t="s">
        <v>70</v>
      </c>
      <c r="L37" s="121"/>
      <c r="M37" s="51" t="s">
        <v>78</v>
      </c>
      <c r="N37" s="12"/>
      <c r="O37" s="12"/>
    </row>
    <row r="38" spans="1:15" ht="30" customHeight="1" x14ac:dyDescent="0.25">
      <c r="A38" s="92" t="s">
        <v>57</v>
      </c>
      <c r="B38" s="93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58"/>
    </row>
    <row r="39" spans="1:15" ht="30" customHeight="1" thickBot="1" x14ac:dyDescent="0.3">
      <c r="A39" s="90" t="s">
        <v>72</v>
      </c>
      <c r="B39" s="91"/>
      <c r="C39" s="66" t="str">
        <f>IF(C38="","",CEILING((C38*C14),1))</f>
        <v/>
      </c>
      <c r="D39" s="66"/>
      <c r="E39" s="66" t="str">
        <f>IF(E38="","",CEILING((E38*C14)*25%,1))</f>
        <v/>
      </c>
      <c r="F39" s="66"/>
      <c r="G39" s="66" t="str">
        <f>IF(G38="","",CEILING((G38*C14)*100%,1))</f>
        <v/>
      </c>
      <c r="H39" s="66"/>
      <c r="I39" s="66" t="str">
        <f>IF(I38="","",CEILING(I38*C14*10%,1))</f>
        <v/>
      </c>
      <c r="J39" s="66"/>
      <c r="K39" s="66" t="str">
        <f>IF(K38="","",CEILING((K38*112.5)*15%,1))</f>
        <v/>
      </c>
      <c r="L39" s="66"/>
      <c r="M39" s="55" t="str">
        <f>IF(M38="","",CEILING((M38*C14),1))</f>
        <v/>
      </c>
    </row>
    <row r="40" spans="1:15" ht="24" customHeight="1" thickBot="1" x14ac:dyDescent="0.3">
      <c r="A40" s="62" t="s">
        <v>66</v>
      </c>
      <c r="B40" s="63"/>
      <c r="C40" s="63"/>
      <c r="D40" s="64"/>
      <c r="E40" s="65"/>
      <c r="F40" s="67" t="s">
        <v>73</v>
      </c>
      <c r="G40" s="68"/>
      <c r="H40" s="69" t="str">
        <f>IF(OR(D40="",D40=0)=TRUE,"",CEILING((D40*C14),1))</f>
        <v/>
      </c>
      <c r="I40" s="70"/>
      <c r="J40" s="71"/>
      <c r="K40" s="72"/>
      <c r="L40" s="72"/>
      <c r="M40" s="73"/>
    </row>
    <row r="41" spans="1:15" ht="36" customHeight="1" x14ac:dyDescent="0.25">
      <c r="A41" s="86" t="s">
        <v>40</v>
      </c>
      <c r="B41" s="87"/>
      <c r="C41" s="94"/>
      <c r="D41" s="94"/>
      <c r="E41" s="94"/>
      <c r="F41" s="94"/>
      <c r="G41" s="94"/>
      <c r="H41" s="95"/>
      <c r="I41" s="108" t="s">
        <v>54</v>
      </c>
      <c r="J41" s="109"/>
      <c r="K41" s="110"/>
      <c r="L41" s="75" t="str">
        <f>L36</f>
        <v/>
      </c>
      <c r="M41" s="76"/>
    </row>
    <row r="42" spans="1:15" ht="36" customHeight="1" x14ac:dyDescent="0.25">
      <c r="A42" s="88"/>
      <c r="B42" s="89"/>
      <c r="C42" s="96"/>
      <c r="D42" s="96"/>
      <c r="E42" s="96"/>
      <c r="F42" s="96"/>
      <c r="G42" s="96"/>
      <c r="H42" s="97"/>
      <c r="I42" s="129" t="s">
        <v>79</v>
      </c>
      <c r="J42" s="130"/>
      <c r="K42" s="131"/>
      <c r="L42" s="132" t="str">
        <f>IF(AND(C39="",E39="",G39="",I39="",K39="",H40="",M39="")=TRUE,"",IF(C39="",0,C39)+IF(E39="",0,E39)+IF(G39="",0,G39)+IF(I39="",0,I39)+IF(K39="",0,K39)+IF(H40="",0,H40)+IF(M39="",0,M39))</f>
        <v/>
      </c>
      <c r="M42" s="133"/>
      <c r="N42" s="12"/>
      <c r="O42" s="12"/>
    </row>
    <row r="43" spans="1:15" ht="36" customHeight="1" thickBot="1" x14ac:dyDescent="0.3">
      <c r="A43" s="88"/>
      <c r="B43" s="89"/>
      <c r="C43" s="60" t="s">
        <v>4</v>
      </c>
      <c r="D43" s="60"/>
      <c r="E43" s="60"/>
      <c r="F43" s="60"/>
      <c r="G43" s="60"/>
      <c r="H43" s="61"/>
      <c r="I43" s="83" t="s">
        <v>75</v>
      </c>
      <c r="J43" s="84"/>
      <c r="K43" s="85"/>
      <c r="L43" s="81" t="str">
        <f>IF(AND(L41="",L42="")=TRUE,"",SUM(L41:M42))</f>
        <v/>
      </c>
      <c r="M43" s="82"/>
    </row>
    <row r="44" spans="1:15" ht="25.5" customHeight="1" thickTop="1" x14ac:dyDescent="0.3">
      <c r="A44" s="124" t="s">
        <v>5</v>
      </c>
      <c r="B44" s="125"/>
      <c r="C44" s="125"/>
      <c r="D44" s="125"/>
      <c r="E44" s="125"/>
      <c r="F44" s="125"/>
      <c r="G44" s="125"/>
      <c r="H44" s="125"/>
      <c r="I44" s="126" t="s">
        <v>37</v>
      </c>
      <c r="J44" s="127"/>
      <c r="K44" s="127"/>
      <c r="L44" s="127"/>
      <c r="M44" s="128"/>
      <c r="N44" s="12"/>
      <c r="O44" s="12"/>
    </row>
    <row r="45" spans="1:15" ht="26.25" customHeight="1" thickBot="1" x14ac:dyDescent="0.3">
      <c r="A45" s="77"/>
      <c r="B45" s="78"/>
      <c r="C45" s="78"/>
      <c r="D45" s="78"/>
      <c r="E45" s="78"/>
      <c r="F45" s="78"/>
      <c r="G45" s="78"/>
      <c r="H45" s="78"/>
      <c r="I45" s="79"/>
      <c r="J45" s="78"/>
      <c r="K45" s="78"/>
      <c r="L45" s="78"/>
      <c r="M45" s="80"/>
      <c r="N45" s="12"/>
      <c r="O45" s="12"/>
    </row>
    <row r="46" spans="1:15" ht="26.25" customHeight="1" thickBot="1" x14ac:dyDescent="0.3">
      <c r="A46" s="104" t="s">
        <v>36</v>
      </c>
      <c r="B46" s="105"/>
      <c r="C46" s="113"/>
      <c r="D46" s="114"/>
      <c r="E46" s="114"/>
      <c r="F46" s="114"/>
      <c r="G46" s="114"/>
      <c r="H46" s="114"/>
      <c r="I46" s="115" t="s">
        <v>52</v>
      </c>
      <c r="J46" s="116"/>
      <c r="K46" s="116"/>
      <c r="L46" s="117" t="str">
        <f>IF(C46="","",IFERROR(CEILING(C46*C14,1),""))</f>
        <v/>
      </c>
      <c r="M46" s="118"/>
      <c r="N46" s="12"/>
      <c r="O46" s="12"/>
    </row>
    <row r="47" spans="1:15" ht="52.5" customHeight="1" x14ac:dyDescent="0.25">
      <c r="A47" s="111"/>
      <c r="B47" s="112"/>
      <c r="C47" s="120" t="s">
        <v>65</v>
      </c>
      <c r="D47" s="121"/>
      <c r="E47" s="120" t="s">
        <v>67</v>
      </c>
      <c r="F47" s="121"/>
      <c r="G47" s="120" t="s">
        <v>68</v>
      </c>
      <c r="H47" s="121"/>
      <c r="I47" s="120" t="s">
        <v>69</v>
      </c>
      <c r="J47" s="121"/>
      <c r="K47" s="120" t="s">
        <v>70</v>
      </c>
      <c r="L47" s="121"/>
      <c r="M47" s="51" t="s">
        <v>78</v>
      </c>
      <c r="N47" s="12"/>
      <c r="O47" s="12"/>
    </row>
    <row r="48" spans="1:15" ht="30" customHeight="1" x14ac:dyDescent="0.25">
      <c r="A48" s="92" t="s">
        <v>57</v>
      </c>
      <c r="B48" s="93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58"/>
    </row>
    <row r="49" spans="1:15" ht="30" customHeight="1" thickBot="1" x14ac:dyDescent="0.3">
      <c r="A49" s="90" t="s">
        <v>72</v>
      </c>
      <c r="B49" s="91"/>
      <c r="C49" s="66" t="str">
        <f>IF(C48="","",CEILING((C48*C14)*15%,1))</f>
        <v/>
      </c>
      <c r="D49" s="66"/>
      <c r="E49" s="66" t="str">
        <f>IF(E48="","",CEILING((E48*C14)*25%,1))</f>
        <v/>
      </c>
      <c r="F49" s="66"/>
      <c r="G49" s="66" t="str">
        <f>IF(G48="","",CEILING((G48*C14)*100%,1))</f>
        <v/>
      </c>
      <c r="H49" s="66"/>
      <c r="I49" s="66" t="str">
        <f>IF(I48="","",CEILING(I48*C14*10%,1))</f>
        <v/>
      </c>
      <c r="J49" s="66"/>
      <c r="K49" s="66" t="str">
        <f>IF(K48="","",CEILING((K48*112.5)*15%,1))</f>
        <v/>
      </c>
      <c r="L49" s="66"/>
      <c r="M49" s="55" t="str">
        <f>IF(M48="","",CEILING((M48*C14),1))</f>
        <v/>
      </c>
    </row>
    <row r="50" spans="1:15" ht="24" customHeight="1" thickBot="1" x14ac:dyDescent="0.3">
      <c r="A50" s="62" t="s">
        <v>66</v>
      </c>
      <c r="B50" s="63"/>
      <c r="C50" s="63"/>
      <c r="D50" s="64"/>
      <c r="E50" s="65"/>
      <c r="F50" s="67" t="s">
        <v>73</v>
      </c>
      <c r="G50" s="68"/>
      <c r="H50" s="216" t="str">
        <f>IF(OR(D50="",D50=0)=TRUE,"",CEILING((D50*C14),1))</f>
        <v/>
      </c>
      <c r="I50" s="217"/>
      <c r="J50" s="218"/>
      <c r="K50" s="219"/>
      <c r="L50" s="219"/>
      <c r="M50" s="220"/>
    </row>
    <row r="51" spans="1:15" ht="36" customHeight="1" x14ac:dyDescent="0.25">
      <c r="A51" s="86" t="s">
        <v>40</v>
      </c>
      <c r="B51" s="87"/>
      <c r="C51" s="94"/>
      <c r="D51" s="94"/>
      <c r="E51" s="94"/>
      <c r="F51" s="94"/>
      <c r="G51" s="94"/>
      <c r="H51" s="95"/>
      <c r="I51" s="108" t="s">
        <v>54</v>
      </c>
      <c r="J51" s="109"/>
      <c r="K51" s="110"/>
      <c r="L51" s="75" t="str">
        <f>L46</f>
        <v/>
      </c>
      <c r="M51" s="76"/>
    </row>
    <row r="52" spans="1:15" ht="36" customHeight="1" x14ac:dyDescent="0.25">
      <c r="A52" s="88"/>
      <c r="B52" s="89"/>
      <c r="C52" s="96"/>
      <c r="D52" s="96"/>
      <c r="E52" s="96"/>
      <c r="F52" s="96"/>
      <c r="G52" s="96"/>
      <c r="H52" s="97"/>
      <c r="I52" s="129" t="s">
        <v>79</v>
      </c>
      <c r="J52" s="130"/>
      <c r="K52" s="131"/>
      <c r="L52" s="132" t="str">
        <f>IF(AND(C49="",E49="",G49="",I49="",K49="",H50="",M49="")=TRUE,"",IF(C49="",0,C49)+IF(E49="",0,E49)+IF(G49="",0,G49)+IF(I49="",0,I49)+IF(K49="",0,K49)+IF(H50="",0,H50)+IF(M49="",0,M49))</f>
        <v/>
      </c>
      <c r="M52" s="133"/>
      <c r="N52" s="12"/>
      <c r="O52" s="12"/>
    </row>
    <row r="53" spans="1:15" ht="36" customHeight="1" thickBot="1" x14ac:dyDescent="0.3">
      <c r="A53" s="88"/>
      <c r="B53" s="89"/>
      <c r="C53" s="60" t="s">
        <v>4</v>
      </c>
      <c r="D53" s="60"/>
      <c r="E53" s="60"/>
      <c r="F53" s="60"/>
      <c r="G53" s="60"/>
      <c r="H53" s="61"/>
      <c r="I53" s="83" t="s">
        <v>75</v>
      </c>
      <c r="J53" s="84"/>
      <c r="K53" s="85"/>
      <c r="L53" s="81" t="str">
        <f>IF(AND(L51="",L52="")=TRUE,"",SUM(L51:M52))</f>
        <v/>
      </c>
      <c r="M53" s="82"/>
    </row>
    <row r="54" spans="1:15" ht="25.5" customHeight="1" thickBot="1" x14ac:dyDescent="0.45">
      <c r="A54" s="18" t="s">
        <v>74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57" t="str">
        <f>IF(AND(L43="",L53=""),"",IF(L43="",L53,IF(L53="",L43,L43+L53)))</f>
        <v/>
      </c>
      <c r="N54" s="7"/>
    </row>
    <row r="55" spans="1:15" x14ac:dyDescent="0.25">
      <c r="A55" s="119" t="str">
        <f>IFERROR(IF(OR((C46+C36)&lt;&gt;G26,(C48+C38)&lt;&gt;I26,(E38+E48)&lt;&gt;J26,(G38+G48)&lt;&gt;K26,(I38+I48)&lt;&gt;L26,(K38+K48)&lt;&gt;M26,(M48+M38)&lt;&gt;L27)=TRUE,"Chyba v počtu hodin ve financování",""),"")</f>
        <v/>
      </c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7"/>
      <c r="O55" s="20"/>
    </row>
    <row r="56" spans="1:15" ht="12.75" customHeigh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6"/>
      <c r="N56" s="7"/>
      <c r="O56" s="21"/>
    </row>
    <row r="57" spans="1:15" ht="15" customHeight="1" x14ac:dyDescent="0.25">
      <c r="A57" s="15"/>
      <c r="B57" s="101"/>
      <c r="C57" s="101"/>
      <c r="D57" s="101"/>
      <c r="E57" s="101"/>
      <c r="F57" s="15"/>
      <c r="G57" s="15"/>
      <c r="H57" s="15"/>
      <c r="I57" s="15"/>
      <c r="J57" s="15"/>
      <c r="K57" s="101"/>
      <c r="L57" s="101"/>
      <c r="M57" s="101"/>
      <c r="N57" s="7"/>
      <c r="O57" s="22"/>
    </row>
    <row r="58" spans="1:15" ht="18.75" customHeight="1" x14ac:dyDescent="0.3">
      <c r="A58" s="15"/>
      <c r="B58" s="102"/>
      <c r="C58" s="102"/>
      <c r="D58" s="102"/>
      <c r="E58" s="102"/>
      <c r="F58" s="15"/>
      <c r="G58" s="15"/>
      <c r="H58" s="15"/>
      <c r="I58" s="15"/>
      <c r="J58" s="15"/>
      <c r="K58" s="102"/>
      <c r="L58" s="102"/>
      <c r="M58" s="102"/>
      <c r="N58" s="16"/>
    </row>
    <row r="59" spans="1:15" x14ac:dyDescent="0.25">
      <c r="A59" s="19"/>
      <c r="B59" s="103" t="s">
        <v>53</v>
      </c>
      <c r="C59" s="103"/>
      <c r="D59" s="103"/>
      <c r="E59" s="103"/>
      <c r="F59" s="9"/>
      <c r="G59" s="9"/>
      <c r="H59" s="9"/>
      <c r="I59" s="9"/>
      <c r="J59" s="9"/>
      <c r="K59" s="106" t="s">
        <v>6</v>
      </c>
      <c r="L59" s="106"/>
      <c r="M59" s="106"/>
    </row>
    <row r="60" spans="1:15" x14ac:dyDescent="0.25">
      <c r="A60" s="9"/>
      <c r="B60" s="103" t="s">
        <v>4</v>
      </c>
      <c r="C60" s="103"/>
      <c r="D60" s="103"/>
      <c r="E60" s="103"/>
      <c r="F60" s="9"/>
      <c r="G60" s="9"/>
      <c r="H60" s="9"/>
      <c r="I60" s="9"/>
      <c r="K60" s="103" t="s">
        <v>76</v>
      </c>
      <c r="L60" s="103"/>
      <c r="M60" s="103"/>
    </row>
    <row r="61" spans="1:15" ht="18.75" customHeight="1" x14ac:dyDescent="0.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6"/>
      <c r="N61" s="7"/>
    </row>
    <row r="62" spans="1:15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01"/>
      <c r="L62" s="101"/>
      <c r="M62" s="101"/>
      <c r="N62" s="7"/>
    </row>
    <row r="63" spans="1:15" ht="18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02"/>
      <c r="L63" s="102"/>
      <c r="M63" s="102"/>
      <c r="N63" s="7"/>
    </row>
    <row r="64" spans="1:15" ht="15.75" customHeight="1" x14ac:dyDescent="0.25">
      <c r="A64" s="11"/>
      <c r="B64" s="11"/>
      <c r="C64" s="10"/>
      <c r="D64" s="10"/>
      <c r="J64" s="10"/>
      <c r="K64" s="107" t="s">
        <v>14</v>
      </c>
      <c r="L64" s="107"/>
      <c r="M64" s="107"/>
      <c r="N64" s="7"/>
    </row>
    <row r="65" spans="1:14" ht="12.75" customHeight="1" x14ac:dyDescent="0.25">
      <c r="A65" s="98" t="s">
        <v>3</v>
      </c>
      <c r="B65" s="98"/>
      <c r="C65" s="98"/>
      <c r="D65" s="98"/>
      <c r="E65" s="98"/>
      <c r="F65" s="98"/>
      <c r="G65" s="98"/>
      <c r="H65" s="98"/>
      <c r="I65" s="98"/>
      <c r="J65" s="98"/>
      <c r="K65" s="103" t="s">
        <v>15</v>
      </c>
      <c r="L65" s="103"/>
      <c r="M65" s="103"/>
      <c r="N65" s="7"/>
    </row>
    <row r="66" spans="1:14" ht="14.25" customHeight="1" x14ac:dyDescent="0.25">
      <c r="A66" s="99" t="s">
        <v>17</v>
      </c>
      <c r="B66" s="99"/>
      <c r="C66" s="99"/>
      <c r="D66" s="99"/>
      <c r="E66" s="99"/>
      <c r="F66" s="99"/>
      <c r="G66" s="99"/>
      <c r="H66" s="99"/>
      <c r="I66" s="99"/>
      <c r="J66" s="99"/>
      <c r="K66" s="8"/>
      <c r="L66" s="8"/>
      <c r="M66" s="3"/>
      <c r="N66" s="7"/>
    </row>
    <row r="67" spans="1:14" ht="16.5" customHeight="1" x14ac:dyDescent="0.25">
      <c r="A67" s="100" t="s">
        <v>77</v>
      </c>
      <c r="B67" s="100"/>
      <c r="C67" s="100"/>
      <c r="D67" s="100"/>
      <c r="E67" s="100"/>
      <c r="F67" s="100"/>
      <c r="G67" s="100"/>
      <c r="H67" s="100"/>
      <c r="I67" s="100"/>
      <c r="J67" s="100"/>
      <c r="K67" s="23"/>
      <c r="L67" s="23"/>
      <c r="M67" s="23"/>
    </row>
    <row r="69" spans="1:14" ht="10.5" customHeight="1" x14ac:dyDescent="0.25"/>
  </sheetData>
  <sheetProtection sheet="1" formatCells="0" formatColumns="0" formatRows="0" insertColumns="0" insertHyperlinks="0"/>
  <mergeCells count="150">
    <mergeCell ref="I53:K53"/>
    <mergeCell ref="L53:M53"/>
    <mergeCell ref="F50:G50"/>
    <mergeCell ref="H50:I50"/>
    <mergeCell ref="J50:M50"/>
    <mergeCell ref="K49:L49"/>
    <mergeCell ref="A30:E30"/>
    <mergeCell ref="J30:M30"/>
    <mergeCell ref="A31:E31"/>
    <mergeCell ref="J31:L31"/>
    <mergeCell ref="A32:M32"/>
    <mergeCell ref="A33:M33"/>
    <mergeCell ref="A37:B37"/>
    <mergeCell ref="A34:H34"/>
    <mergeCell ref="I34:M34"/>
    <mergeCell ref="A35:H35"/>
    <mergeCell ref="I35:M35"/>
    <mergeCell ref="G38:H38"/>
    <mergeCell ref="I38:J38"/>
    <mergeCell ref="K38:L38"/>
    <mergeCell ref="C43:H43"/>
    <mergeCell ref="A40:C40"/>
    <mergeCell ref="D40:E40"/>
    <mergeCell ref="E39:F39"/>
    <mergeCell ref="G39:H39"/>
    <mergeCell ref="E27:F27"/>
    <mergeCell ref="H27:J27"/>
    <mergeCell ref="I52:K52"/>
    <mergeCell ref="L52:M52"/>
    <mergeCell ref="E13:M13"/>
    <mergeCell ref="E14:M14"/>
    <mergeCell ref="F1:M1"/>
    <mergeCell ref="E2:F3"/>
    <mergeCell ref="G2:M3"/>
    <mergeCell ref="K4:M4"/>
    <mergeCell ref="A6:M6"/>
    <mergeCell ref="A8:M8"/>
    <mergeCell ref="A12:B12"/>
    <mergeCell ref="C12:M12"/>
    <mergeCell ref="A13:B13"/>
    <mergeCell ref="C13:D13"/>
    <mergeCell ref="A10:B10"/>
    <mergeCell ref="C10:D10"/>
    <mergeCell ref="E10:F10"/>
    <mergeCell ref="G10:J10"/>
    <mergeCell ref="L10:M10"/>
    <mergeCell ref="A11:B11"/>
    <mergeCell ref="C11:M11"/>
    <mergeCell ref="A17:B18"/>
    <mergeCell ref="C17:D17"/>
    <mergeCell ref="E17:F17"/>
    <mergeCell ref="G17:M17"/>
    <mergeCell ref="G18:H18"/>
    <mergeCell ref="A14:B14"/>
    <mergeCell ref="C14:D14"/>
    <mergeCell ref="A16:M16"/>
    <mergeCell ref="A15:B15"/>
    <mergeCell ref="C15:M15"/>
    <mergeCell ref="A26:F26"/>
    <mergeCell ref="G26:H26"/>
    <mergeCell ref="A28:E29"/>
    <mergeCell ref="H28:I29"/>
    <mergeCell ref="J28:M29"/>
    <mergeCell ref="A27:B27"/>
    <mergeCell ref="A24:B24"/>
    <mergeCell ref="G24:H24"/>
    <mergeCell ref="A25:B25"/>
    <mergeCell ref="G25:H25"/>
    <mergeCell ref="A19:B19"/>
    <mergeCell ref="G19:H19"/>
    <mergeCell ref="A20:B20"/>
    <mergeCell ref="G20:H20"/>
    <mergeCell ref="A23:B23"/>
    <mergeCell ref="G23:H23"/>
    <mergeCell ref="A21:B21"/>
    <mergeCell ref="G21:H21"/>
    <mergeCell ref="A22:B22"/>
    <mergeCell ref="G22:H22"/>
    <mergeCell ref="A36:B36"/>
    <mergeCell ref="A38:B38"/>
    <mergeCell ref="C36:H36"/>
    <mergeCell ref="I36:K36"/>
    <mergeCell ref="L36:M36"/>
    <mergeCell ref="A44:H44"/>
    <mergeCell ref="I44:M44"/>
    <mergeCell ref="E47:F47"/>
    <mergeCell ref="G47:H47"/>
    <mergeCell ref="I47:J47"/>
    <mergeCell ref="K47:L47"/>
    <mergeCell ref="C37:D37"/>
    <mergeCell ref="I41:K41"/>
    <mergeCell ref="L41:M41"/>
    <mergeCell ref="I42:K42"/>
    <mergeCell ref="L42:M42"/>
    <mergeCell ref="E37:F37"/>
    <mergeCell ref="G37:H37"/>
    <mergeCell ref="I37:J37"/>
    <mergeCell ref="K37:L37"/>
    <mergeCell ref="C38:D38"/>
    <mergeCell ref="E38:F38"/>
    <mergeCell ref="C39:D39"/>
    <mergeCell ref="C41:H42"/>
    <mergeCell ref="A65:J65"/>
    <mergeCell ref="A66:J66"/>
    <mergeCell ref="A67:J67"/>
    <mergeCell ref="B57:E58"/>
    <mergeCell ref="B59:E59"/>
    <mergeCell ref="B60:E60"/>
    <mergeCell ref="K57:M58"/>
    <mergeCell ref="K62:M63"/>
    <mergeCell ref="A46:B46"/>
    <mergeCell ref="K60:M60"/>
    <mergeCell ref="K59:M59"/>
    <mergeCell ref="K64:M64"/>
    <mergeCell ref="K65:M65"/>
    <mergeCell ref="I51:K51"/>
    <mergeCell ref="A47:B47"/>
    <mergeCell ref="A49:B49"/>
    <mergeCell ref="C46:H46"/>
    <mergeCell ref="I46:K46"/>
    <mergeCell ref="L46:M46"/>
    <mergeCell ref="A55:M55"/>
    <mergeCell ref="G49:H49"/>
    <mergeCell ref="C47:D47"/>
    <mergeCell ref="E48:F48"/>
    <mergeCell ref="G48:H48"/>
    <mergeCell ref="C53:H53"/>
    <mergeCell ref="A50:C50"/>
    <mergeCell ref="D50:E50"/>
    <mergeCell ref="C49:D49"/>
    <mergeCell ref="E49:F49"/>
    <mergeCell ref="I39:J39"/>
    <mergeCell ref="K39:L39"/>
    <mergeCell ref="F40:G40"/>
    <mergeCell ref="H40:I40"/>
    <mergeCell ref="J40:M40"/>
    <mergeCell ref="I48:J48"/>
    <mergeCell ref="K48:L48"/>
    <mergeCell ref="L51:M51"/>
    <mergeCell ref="A45:H45"/>
    <mergeCell ref="I45:M45"/>
    <mergeCell ref="L43:M43"/>
    <mergeCell ref="I43:K43"/>
    <mergeCell ref="A41:B43"/>
    <mergeCell ref="A39:B39"/>
    <mergeCell ref="A48:B48"/>
    <mergeCell ref="C48:D48"/>
    <mergeCell ref="I49:J49"/>
    <mergeCell ref="A51:B53"/>
    <mergeCell ref="C51:H52"/>
  </mergeCells>
  <conditionalFormatting sqref="I26:M26">
    <cfRule type="cellIs" dxfId="1" priority="2" operator="equal">
      <formula>0</formula>
    </cfRule>
  </conditionalFormatting>
  <conditionalFormatting sqref="G26:H26">
    <cfRule type="cellIs" dxfId="0" priority="1" operator="equal">
      <formula>0</formula>
    </cfRule>
  </conditionalFormatting>
  <printOptions horizontalCentered="1"/>
  <pageMargins left="0.47244094488188981" right="0.11811023622047245" top="0.35433070866141736" bottom="0.31496062992125984" header="0.11811023622047245" footer="0.11811023622047245"/>
  <pageSetup paperSize="9" scale="51" orientation="portrait" r:id="rId1"/>
  <headerFooter>
    <oddFooter>&amp;R&amp;10Příloha 6b směrnice č. 44/2017 
 Účinnost formuláře od  1.2.2024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Vyberte součást ze seznamu" prompt=" " xr:uid="{BB6B4056-F451-4B1F-BA41-281A9BAB2985}">
          <x14:formula1>
            <xm:f>číselník!$A$2:$A$20</xm:f>
          </x14:formula1>
          <xm:sqref>F1:M1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>
      <selection activeCell="A24" sqref="A24"/>
    </sheetView>
  </sheetViews>
  <sheetFormatPr defaultRowHeight="15" x14ac:dyDescent="0.25"/>
  <sheetData>
    <row r="1" spans="1:1" x14ac:dyDescent="0.25">
      <c r="A1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42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t="s">
        <v>26</v>
      </c>
    </row>
    <row r="12" spans="1:1" x14ac:dyDescent="0.25">
      <c r="A12" t="s">
        <v>27</v>
      </c>
    </row>
    <row r="13" spans="1:1" x14ac:dyDescent="0.25">
      <c r="A13" t="s">
        <v>28</v>
      </c>
    </row>
    <row r="14" spans="1:1" x14ac:dyDescent="0.25">
      <c r="A14" t="s">
        <v>29</v>
      </c>
    </row>
    <row r="15" spans="1:1" x14ac:dyDescent="0.25">
      <c r="A15" t="s">
        <v>30</v>
      </c>
    </row>
    <row r="16" spans="1:1" x14ac:dyDescent="0.25">
      <c r="A16" t="s">
        <v>31</v>
      </c>
    </row>
    <row r="17" spans="1:1" x14ac:dyDescent="0.25">
      <c r="A17" t="s">
        <v>32</v>
      </c>
    </row>
    <row r="18" spans="1:1" x14ac:dyDescent="0.25">
      <c r="A18" t="s">
        <v>33</v>
      </c>
    </row>
    <row r="19" spans="1:1" x14ac:dyDescent="0.25">
      <c r="A19" t="s">
        <v>34</v>
      </c>
    </row>
    <row r="21" spans="1:1" x14ac:dyDescent="0.25">
      <c r="A21" t="s">
        <v>62</v>
      </c>
    </row>
    <row r="22" spans="1:1" x14ac:dyDescent="0.25">
      <c r="A22" t="s">
        <v>63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Vyúčtování</vt:lpstr>
      <vt:lpstr>číselník</vt:lpstr>
      <vt:lpstr>Vyúčtování!Oblast_tisku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Húževková Jana</dc:creator>
  <cp:lastModifiedBy>Kraina Radomír (38205)</cp:lastModifiedBy>
  <cp:lastPrinted>2024-02-28T07:01:42Z</cp:lastPrinted>
  <dcterms:created xsi:type="dcterms:W3CDTF">2019-08-08T07:10:38Z</dcterms:created>
  <dcterms:modified xsi:type="dcterms:W3CDTF">2024-03-01T09:34:50Z</dcterms:modified>
</cp:coreProperties>
</file>